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autoCompressPictures="0"/>
  <mc:AlternateContent xmlns:mc="http://schemas.openxmlformats.org/markup-compatibility/2006">
    <mc:Choice Requires="x15">
      <x15ac:absPath xmlns:x15ac="http://schemas.microsoft.com/office/spreadsheetml/2010/11/ac" url="https://axisseeddirect-my.sharepoint.com/personal/jstasell_axisseeddirect_com/Documents/Plots/2024 Plots/Corn Plots/"/>
    </mc:Choice>
  </mc:AlternateContent>
  <xr:revisionPtr revIDLastSave="0" documentId="8_{EC6BA5C0-2FAC-44CA-8CE6-30BD4A09A94F}" xr6:coauthVersionLast="47" xr6:coauthVersionMax="47" xr10:uidLastSave="{00000000-0000-0000-0000-000000000000}"/>
  <bookViews>
    <workbookView xWindow="-108" yWindow="-108" windowWidth="23256" windowHeight="12576" activeTab="1" xr2:uid="{00000000-000D-0000-FFFF-FFFF00000000}"/>
  </bookViews>
  <sheets>
    <sheet name="ENTRY" sheetId="14" r:id="rId1"/>
    <sheet name="PRINT" sheetId="17" r:id="rId2"/>
    <sheet name="Lookups" sheetId="16" state="hidden" r:id="rId3"/>
  </sheets>
  <definedNames>
    <definedName name="_xlnm._FilterDatabase" localSheetId="0" hidden="1">ENTRY!$A$116:$A$185</definedName>
    <definedName name="AVGRowLength">ENTRY!$H$112</definedName>
    <definedName name="AVGRowsPerPlot">ENTRY!$G$112</definedName>
    <definedName name="Brand">ENTRY!$B$38:$B$111</definedName>
    <definedName name="Coop_Address_1">ENTRY!$I$7</definedName>
    <definedName name="Coop_Address_2">ENTRY!$I$8</definedName>
    <definedName name="Coop_City">ENTRY!$I$9</definedName>
    <definedName name="Coop_Email">ENTRY!$C$10</definedName>
    <definedName name="Coop_First_Name">ENTRY!$C$7</definedName>
    <definedName name="Coop_Last_Name">ENTRY!$C$8</definedName>
    <definedName name="Coop_State">ENTRY!$I$10</definedName>
    <definedName name="Cooperator_Phone">ENTRY!$C$11</definedName>
    <definedName name="CoopState2">ENTRY!#REF!</definedName>
    <definedName name="CoopZip">ENTRY!$I$11</definedName>
    <definedName name="Corn_Price">ENTRY!$P$35</definedName>
    <definedName name="County">ENTRY!$Q$20</definedName>
    <definedName name="CustNo">ENTRY!$C$5</definedName>
    <definedName name="Date_Planted">ENTRY!$C$17</definedName>
    <definedName name="Directions_to_Plot">ENTRY!$Q$26</definedName>
    <definedName name="District">ENTRY!#REF!</definedName>
    <definedName name="Dollars_Per_Acre">ENTRY!$P$37:$P$111</definedName>
    <definedName name="Drainage">ENTRY!$C$28</definedName>
    <definedName name="Drying_Charge">ENTRY!$Q$35</definedName>
    <definedName name="Ear_Population">ENTRY!$I$37:$I$111</definedName>
    <definedName name="Entry_Order">ENTRY!$A$37:$A$111</definedName>
    <definedName name="Entry_Weight">ENTRY!$O$37:$O$111</definedName>
    <definedName name="Excel_Record_Type">ENTRY!$C$13</definedName>
    <definedName name="F_RL">ENTRY!$K$37:$K$111</definedName>
    <definedName name="Field_state">ENTRY!$I$10</definedName>
    <definedName name="File_Date">ENTRY!$D$1</definedName>
    <definedName name="FileName">ENTRY!$A$1</definedName>
    <definedName name="Fungicide">ENTRY!$J$29</definedName>
    <definedName name="Harvested">ENTRY!$C$18</definedName>
    <definedName name="Herbicide1">ENTRY!$J$24</definedName>
    <definedName name="Herbicide2">ENTRY!$J$25</definedName>
    <definedName name="Herbicide3">ENTRY!$J$26</definedName>
    <definedName name="Hybrid">ENTRY!$C$37:$C$111</definedName>
    <definedName name="HYBRIDNB">ENTRY!$C$37:$C$111</definedName>
    <definedName name="Insecticide">ENTRY!$J$28</definedName>
    <definedName name="Irrigation">ENTRY!$C$29</definedName>
    <definedName name="LastName">ENTRY!$C$8</definedName>
    <definedName name="Latitude">ENTRY!$Q$23</definedName>
    <definedName name="Longitude">ENTRY!$Q$24</definedName>
    <definedName name="Mois">ENTRY!$M$37:$M$111</definedName>
    <definedName name="NUMBER">ENTRY!$C$37:$C$111</definedName>
    <definedName name="of_Rows">ENTRY!$G$112</definedName>
    <definedName name="PartsPerAcre">ENTRY!#REF!</definedName>
    <definedName name="PCTHOH">ENTRY!$M$37:$M$111</definedName>
    <definedName name="PCTRL">ENTRY!$K$37:$K$111</definedName>
    <definedName name="PCTSL">ENTRY!$L$37:$L$111</definedName>
    <definedName name="Plant_Population">ENTRY!$J$37:$J$111</definedName>
    <definedName name="Planted_Date">ENTRY!$C$17</definedName>
    <definedName name="Planting_Rate">ENTRY!$C$20</definedName>
    <definedName name="Plot_State">ENTRY!$C$12</definedName>
    <definedName name="Plot_Status">ENTRY!$S$37:$S$111</definedName>
    <definedName name="PLOTWT">ENTRY!$N$37:$N$111</definedName>
    <definedName name="PoundsK">ENTRY!$J$19</definedName>
    <definedName name="PoundsN">ENTRY!$J$17</definedName>
    <definedName name="PoundsP">ENTRY!$J$18</definedName>
    <definedName name="Preplant_Tillage">ENTRY!$C$27</definedName>
    <definedName name="Prev_Herbicide">ENTRY!$C$22</definedName>
    <definedName name="Previous_Crop">ENTRY!$C$21</definedName>
    <definedName name="Previous_Herbicide">ENTRY!$C$22</definedName>
    <definedName name="_xlnm.Print_Area" localSheetId="0">ENTRY!$A$3</definedName>
    <definedName name="_xlnm.Print_Area" localSheetId="1">PRINT!$A$1:$X$96</definedName>
    <definedName name="_xlnm.Print_Titles" localSheetId="1">PRINT!$1:$12</definedName>
    <definedName name="Region">ENTRY!$Q$5</definedName>
    <definedName name="RM">ENTRY!$E$37:$E$111</definedName>
    <definedName name="Row_Width">ENTRY!$C$24</definedName>
    <definedName name="RowLengthPerPlot">ENTRY!$H$37:$H$111</definedName>
    <definedName name="RowsPerPlot">ENTRY!$G$37:$G$111</definedName>
    <definedName name="Seed_Treatment">ENTRY!$F$37:$F$111</definedName>
    <definedName name="Site_Comments">ENTRY!$C$32</definedName>
    <definedName name="Site_Type">ENTRY!$Q$19</definedName>
    <definedName name="Site_Zone">ENTRY!$Q$22</definedName>
    <definedName name="SL">ENTRY!$L$37:$L$111</definedName>
    <definedName name="Soil_Type">ENTRY!$C$26</definedName>
    <definedName name="SR_Email">ENTRY!$Q$11</definedName>
    <definedName name="SR_Name">ENTRY!$Q$9</definedName>
    <definedName name="SR_Phone">ENTRY!$Q$10</definedName>
    <definedName name="SRNumber">ENTRY!$Q$12</definedName>
    <definedName name="Stalks_Lodged">ENTRY!$L$37:$L$111</definedName>
    <definedName name="States3">ENTRY!$M$116:$M$142</definedName>
    <definedName name="Status">ENTRY!$S$37:$S$111</definedName>
    <definedName name="Strip_Comment">ENTRY!$T$37:$T$111</definedName>
    <definedName name="Trait">ENTRY!$D$37:$D$111</definedName>
    <definedName name="TW">ENTRY!$N$37:$N$111</definedName>
    <definedName name="Y_M">ENTRY!$R$37:$R$111</definedName>
    <definedName name="YEAR">ENTRY!$Q$17</definedName>
    <definedName name="Yield">ENTRY!$Q$37:$Q$111</definedName>
    <definedName name="Zone">ENTRY!$Q$21</definedName>
    <definedName name="Zonez">ENTRY!$C$116:$C$130</definedName>
  </definedNames>
  <calcPr calcId="191028"/>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3" i="17" l="1"/>
  <c r="G2" i="17"/>
  <c r="V38" i="14" l="1"/>
  <c r="V39" i="14"/>
  <c r="V40" i="14"/>
  <c r="V41" i="14"/>
  <c r="V42" i="14"/>
  <c r="V43" i="14"/>
  <c r="V44" i="14"/>
  <c r="V45" i="14"/>
  <c r="V46" i="14"/>
  <c r="V47" i="14"/>
  <c r="V48" i="14"/>
  <c r="V49" i="14"/>
  <c r="V50" i="14"/>
  <c r="V51" i="14"/>
  <c r="V52" i="14"/>
  <c r="V53" i="14"/>
  <c r="V54" i="14"/>
  <c r="V55" i="14"/>
  <c r="V56" i="14"/>
  <c r="V57" i="14"/>
  <c r="V58" i="14"/>
  <c r="V59" i="14"/>
  <c r="V60" i="14"/>
  <c r="V61" i="14"/>
  <c r="V62" i="14"/>
  <c r="V63" i="14"/>
  <c r="V64" i="14"/>
  <c r="V65" i="14"/>
  <c r="V66" i="14"/>
  <c r="V67" i="14"/>
  <c r="V68" i="14"/>
  <c r="V69" i="14"/>
  <c r="V70" i="14"/>
  <c r="V71" i="14"/>
  <c r="V72" i="14"/>
  <c r="V73" i="14"/>
  <c r="V74" i="14"/>
  <c r="V75" i="14"/>
  <c r="V76" i="14"/>
  <c r="V77" i="14"/>
  <c r="V78" i="14"/>
  <c r="V79" i="14"/>
  <c r="V80" i="14"/>
  <c r="V81" i="14"/>
  <c r="V82" i="14"/>
  <c r="V83" i="14"/>
  <c r="V84" i="14"/>
  <c r="V85" i="14"/>
  <c r="V86" i="14"/>
  <c r="V87" i="14"/>
  <c r="V88" i="14"/>
  <c r="V89" i="14"/>
  <c r="V90" i="14"/>
  <c r="V91" i="14"/>
  <c r="V92" i="14"/>
  <c r="V93" i="14"/>
  <c r="V94" i="14"/>
  <c r="V95" i="14"/>
  <c r="V96" i="14"/>
  <c r="V97" i="14"/>
  <c r="V98" i="14"/>
  <c r="V99" i="14"/>
  <c r="V100" i="14"/>
  <c r="V101" i="14"/>
  <c r="V102" i="14"/>
  <c r="V103" i="14"/>
  <c r="V104" i="14"/>
  <c r="V105" i="14"/>
  <c r="V106" i="14"/>
  <c r="V107" i="14"/>
  <c r="V108" i="14"/>
  <c r="V109" i="14"/>
  <c r="V110" i="14"/>
  <c r="V111" i="14"/>
  <c r="V37" i="14"/>
  <c r="H9" i="17"/>
  <c r="W14" i="17"/>
  <c r="W15" i="17"/>
  <c r="W16" i="17"/>
  <c r="W17" i="17"/>
  <c r="W18" i="17"/>
  <c r="W19" i="17"/>
  <c r="W20" i="17"/>
  <c r="W21" i="17"/>
  <c r="W22" i="17"/>
  <c r="W23" i="17"/>
  <c r="W24" i="17"/>
  <c r="W25" i="17"/>
  <c r="W26" i="17"/>
  <c r="W27" i="17"/>
  <c r="W28" i="17"/>
  <c r="W29" i="17"/>
  <c r="W30" i="17"/>
  <c r="W31" i="17"/>
  <c r="W32" i="17"/>
  <c r="W33" i="17"/>
  <c r="W34" i="17"/>
  <c r="W35" i="17"/>
  <c r="W36" i="17"/>
  <c r="W37" i="17"/>
  <c r="W13" i="17"/>
  <c r="Q55" i="14"/>
  <c r="U31" i="17" s="1"/>
  <c r="T31" i="17"/>
  <c r="R31" i="17"/>
  <c r="Q31" i="17"/>
  <c r="O31" i="17"/>
  <c r="N31" i="17"/>
  <c r="M31" i="17"/>
  <c r="K31" i="17"/>
  <c r="J31" i="17"/>
  <c r="I31" i="17"/>
  <c r="H31" i="17"/>
  <c r="G31" i="17"/>
  <c r="U55" i="14"/>
  <c r="E31" i="17" s="1"/>
  <c r="C31" i="17"/>
  <c r="B31" i="17"/>
  <c r="A31" i="17"/>
  <c r="E15" i="17"/>
  <c r="C34" i="17"/>
  <c r="C33" i="17"/>
  <c r="C32" i="17"/>
  <c r="C30" i="17"/>
  <c r="C29" i="17"/>
  <c r="C28" i="17"/>
  <c r="C27" i="17"/>
  <c r="C26" i="17"/>
  <c r="C25" i="17"/>
  <c r="C24" i="17"/>
  <c r="C23" i="17"/>
  <c r="C22" i="17"/>
  <c r="C21" i="17"/>
  <c r="C20" i="17"/>
  <c r="C19" i="17"/>
  <c r="C18" i="17"/>
  <c r="C17" i="17"/>
  <c r="C16" i="17"/>
  <c r="C15" i="17"/>
  <c r="E17" i="17"/>
  <c r="C14" i="17"/>
  <c r="C35" i="17"/>
  <c r="C36" i="17"/>
  <c r="C37" i="17"/>
  <c r="J6" i="17"/>
  <c r="Q5" i="17"/>
  <c r="Q6" i="17"/>
  <c r="N29" i="17"/>
  <c r="J29" i="17"/>
  <c r="J28" i="17"/>
  <c r="J27" i="17"/>
  <c r="J26" i="17"/>
  <c r="J25" i="17"/>
  <c r="J24" i="17"/>
  <c r="J23" i="17"/>
  <c r="J22" i="17"/>
  <c r="J21" i="17"/>
  <c r="J20" i="17"/>
  <c r="J19" i="17"/>
  <c r="J18" i="17"/>
  <c r="J17" i="17"/>
  <c r="J16" i="17"/>
  <c r="J15" i="17"/>
  <c r="J14" i="17"/>
  <c r="J13" i="17"/>
  <c r="A13" i="17"/>
  <c r="B13" i="17"/>
  <c r="C13" i="17"/>
  <c r="E13" i="17"/>
  <c r="G13" i="17"/>
  <c r="H13" i="17"/>
  <c r="I13" i="17"/>
  <c r="K13" i="17"/>
  <c r="M13" i="17"/>
  <c r="N13" i="17"/>
  <c r="O13" i="17"/>
  <c r="Q13" i="17"/>
  <c r="R13" i="17"/>
  <c r="Q50" i="14"/>
  <c r="U26" i="17" s="1"/>
  <c r="U50" i="14"/>
  <c r="Q51" i="14"/>
  <c r="U27" i="17" s="1"/>
  <c r="U51" i="14"/>
  <c r="B17" i="17"/>
  <c r="B16" i="17"/>
  <c r="B15" i="17"/>
  <c r="B14" i="17"/>
  <c r="B18" i="17"/>
  <c r="B19" i="17"/>
  <c r="B20" i="17"/>
  <c r="B21" i="17"/>
  <c r="B22" i="17"/>
  <c r="B23" i="17"/>
  <c r="B24" i="17"/>
  <c r="B25" i="17"/>
  <c r="B26" i="17"/>
  <c r="B27" i="17"/>
  <c r="B28" i="17"/>
  <c r="B29" i="17"/>
  <c r="B30" i="17"/>
  <c r="B32" i="17"/>
  <c r="B33" i="17"/>
  <c r="B34" i="17"/>
  <c r="B35" i="17"/>
  <c r="B36" i="17"/>
  <c r="B37" i="17"/>
  <c r="Q16" i="17"/>
  <c r="C72" i="17"/>
  <c r="C73" i="17"/>
  <c r="C74" i="17"/>
  <c r="C75" i="17"/>
  <c r="C76" i="17"/>
  <c r="C77" i="17"/>
  <c r="C78" i="17"/>
  <c r="C79" i="17"/>
  <c r="C80" i="17"/>
  <c r="C81" i="17"/>
  <c r="C82" i="17"/>
  <c r="C83" i="17"/>
  <c r="C84" i="17"/>
  <c r="C85" i="17"/>
  <c r="C86" i="17"/>
  <c r="C87" i="17"/>
  <c r="C88" i="17"/>
  <c r="C89" i="17"/>
  <c r="C90" i="17"/>
  <c r="C91" i="17"/>
  <c r="C92" i="17"/>
  <c r="C93" i="17"/>
  <c r="C94" i="17"/>
  <c r="C95" i="17"/>
  <c r="C71" i="17"/>
  <c r="C46" i="17"/>
  <c r="C47" i="17"/>
  <c r="C48" i="17"/>
  <c r="C49" i="17"/>
  <c r="C50" i="17"/>
  <c r="C51" i="17"/>
  <c r="C52" i="17"/>
  <c r="C53" i="17"/>
  <c r="C54" i="17"/>
  <c r="C55" i="17"/>
  <c r="C56" i="17"/>
  <c r="C57" i="17"/>
  <c r="C58" i="17"/>
  <c r="C59" i="17"/>
  <c r="C60" i="17"/>
  <c r="C61" i="17"/>
  <c r="C62" i="17"/>
  <c r="C63" i="17"/>
  <c r="C64" i="17"/>
  <c r="C65" i="17"/>
  <c r="C66" i="17"/>
  <c r="C67" i="17"/>
  <c r="C68" i="17"/>
  <c r="C69" i="17"/>
  <c r="C45" i="17"/>
  <c r="P59" i="14"/>
  <c r="V35" i="17" s="1"/>
  <c r="P60" i="14"/>
  <c r="V36" i="17" s="1"/>
  <c r="P61" i="14"/>
  <c r="V37" i="17" s="1"/>
  <c r="P62" i="14"/>
  <c r="V45" i="17" s="1"/>
  <c r="P63" i="14"/>
  <c r="V46" i="17" s="1"/>
  <c r="P64" i="14"/>
  <c r="V47" i="17" s="1"/>
  <c r="P65" i="14"/>
  <c r="P66" i="14"/>
  <c r="V49" i="17" s="1"/>
  <c r="P67" i="14"/>
  <c r="V50" i="17" s="1"/>
  <c r="P68" i="14"/>
  <c r="V51" i="17" s="1"/>
  <c r="P69" i="14"/>
  <c r="V52" i="17" s="1"/>
  <c r="P70" i="14"/>
  <c r="V53" i="17" s="1"/>
  <c r="P71" i="14"/>
  <c r="V54" i="17" s="1"/>
  <c r="P72" i="14"/>
  <c r="V55" i="17" s="1"/>
  <c r="P73" i="14"/>
  <c r="V56" i="17"/>
  <c r="P74" i="14"/>
  <c r="V57" i="17" s="1"/>
  <c r="P75" i="14"/>
  <c r="V58" i="17" s="1"/>
  <c r="P76" i="14"/>
  <c r="V59" i="17" s="1"/>
  <c r="P77" i="14"/>
  <c r="V60" i="17" s="1"/>
  <c r="P78" i="14"/>
  <c r="V61" i="17" s="1"/>
  <c r="P79" i="14"/>
  <c r="V62" i="17" s="1"/>
  <c r="P80" i="14"/>
  <c r="V63" i="17" s="1"/>
  <c r="P81" i="14"/>
  <c r="V64" i="17" s="1"/>
  <c r="P82" i="14"/>
  <c r="V65" i="17" s="1"/>
  <c r="P83" i="14"/>
  <c r="V66" i="17" s="1"/>
  <c r="P84" i="14"/>
  <c r="V67" i="17" s="1"/>
  <c r="P85" i="14"/>
  <c r="V68" i="17" s="1"/>
  <c r="P86" i="14"/>
  <c r="V69" i="17" s="1"/>
  <c r="P87" i="14"/>
  <c r="V71" i="17" s="1"/>
  <c r="P88" i="14"/>
  <c r="V72" i="17" s="1"/>
  <c r="P89" i="14"/>
  <c r="V73" i="17"/>
  <c r="P90" i="14"/>
  <c r="V74" i="17" s="1"/>
  <c r="P91" i="14"/>
  <c r="V75" i="17" s="1"/>
  <c r="P92" i="14"/>
  <c r="V76" i="17" s="1"/>
  <c r="P93" i="14"/>
  <c r="V77" i="17" s="1"/>
  <c r="P94" i="14"/>
  <c r="V78" i="17" s="1"/>
  <c r="P95" i="14"/>
  <c r="V79" i="17" s="1"/>
  <c r="P96" i="14"/>
  <c r="V80" i="17" s="1"/>
  <c r="P97" i="14"/>
  <c r="V81" i="17" s="1"/>
  <c r="P98" i="14"/>
  <c r="V82" i="17" s="1"/>
  <c r="P99" i="14"/>
  <c r="V83" i="17" s="1"/>
  <c r="P100" i="14"/>
  <c r="V84" i="17" s="1"/>
  <c r="P101" i="14"/>
  <c r="V85" i="17" s="1"/>
  <c r="P102" i="14"/>
  <c r="V86" i="17" s="1"/>
  <c r="P103" i="14"/>
  <c r="V87" i="17" s="1"/>
  <c r="P104" i="14"/>
  <c r="V88" i="17" s="1"/>
  <c r="P105" i="14"/>
  <c r="V89" i="17" s="1"/>
  <c r="P106" i="14"/>
  <c r="V90" i="17" s="1"/>
  <c r="P107" i="14"/>
  <c r="V91" i="17" s="1"/>
  <c r="P108" i="14"/>
  <c r="V92" i="17" s="1"/>
  <c r="P109" i="14"/>
  <c r="V93" i="17" s="1"/>
  <c r="P110" i="14"/>
  <c r="V94" i="17" s="1"/>
  <c r="P111" i="14"/>
  <c r="V95" i="17" s="1"/>
  <c r="Q37" i="14"/>
  <c r="U13" i="17" s="1"/>
  <c r="Q38" i="14"/>
  <c r="P38" i="14" s="1"/>
  <c r="V14" i="17" s="1"/>
  <c r="Q39" i="14"/>
  <c r="U15" i="17" s="1"/>
  <c r="Q40" i="14"/>
  <c r="U16" i="17" s="1"/>
  <c r="Q41" i="14"/>
  <c r="U17" i="17" s="1"/>
  <c r="Q42" i="14"/>
  <c r="U18" i="17" s="1"/>
  <c r="Q43" i="14"/>
  <c r="U19" i="17" s="1"/>
  <c r="Q44" i="14"/>
  <c r="U20" i="17" s="1"/>
  <c r="Q45" i="14"/>
  <c r="U21" i="17" s="1"/>
  <c r="Q46" i="14"/>
  <c r="U22" i="17" s="1"/>
  <c r="Q47" i="14"/>
  <c r="U23" i="17" s="1"/>
  <c r="Q48" i="14"/>
  <c r="U24" i="17" s="1"/>
  <c r="Q49" i="14"/>
  <c r="U25" i="17" s="1"/>
  <c r="Q52" i="14"/>
  <c r="U28" i="17" s="1"/>
  <c r="Q53" i="14"/>
  <c r="U29" i="17" s="1"/>
  <c r="Q54" i="14"/>
  <c r="U30" i="17" s="1"/>
  <c r="Q56" i="14"/>
  <c r="U32" i="17" s="1"/>
  <c r="Q57" i="14"/>
  <c r="U33" i="17" s="1"/>
  <c r="Q58" i="14"/>
  <c r="U34" i="17" s="1"/>
  <c r="Q59" i="14"/>
  <c r="U35" i="17" s="1"/>
  <c r="Q60" i="14"/>
  <c r="U36" i="17" s="1"/>
  <c r="Q61" i="14"/>
  <c r="U37" i="17"/>
  <c r="Q62" i="14"/>
  <c r="U45" i="17" s="1"/>
  <c r="Q63" i="14"/>
  <c r="U46" i="17" s="1"/>
  <c r="Q64" i="14"/>
  <c r="U47" i="17" s="1"/>
  <c r="Q65" i="14"/>
  <c r="U48" i="17" s="1"/>
  <c r="Q66" i="14"/>
  <c r="U49" i="17" s="1"/>
  <c r="Q67" i="14"/>
  <c r="U50" i="17" s="1"/>
  <c r="Q68" i="14"/>
  <c r="U51" i="17" s="1"/>
  <c r="Q69" i="14"/>
  <c r="U52" i="17"/>
  <c r="Q70" i="14"/>
  <c r="U53" i="17" s="1"/>
  <c r="Q71" i="14"/>
  <c r="U54" i="17" s="1"/>
  <c r="Q72" i="14"/>
  <c r="U55" i="17" s="1"/>
  <c r="Q73" i="14"/>
  <c r="U56" i="17" s="1"/>
  <c r="Q74" i="14"/>
  <c r="U57" i="17" s="1"/>
  <c r="Q75" i="14"/>
  <c r="U58" i="17" s="1"/>
  <c r="Q76" i="14"/>
  <c r="U59" i="17" s="1"/>
  <c r="Q77" i="14"/>
  <c r="U60" i="17" s="1"/>
  <c r="Q78" i="14"/>
  <c r="U61" i="17" s="1"/>
  <c r="Q79" i="14"/>
  <c r="U62" i="17"/>
  <c r="Q80" i="14"/>
  <c r="U63" i="17" s="1"/>
  <c r="Q81" i="14"/>
  <c r="U64" i="17" s="1"/>
  <c r="Q82" i="14"/>
  <c r="U65" i="17" s="1"/>
  <c r="Q83" i="14"/>
  <c r="U66" i="17" s="1"/>
  <c r="Q84" i="14"/>
  <c r="U67" i="17" s="1"/>
  <c r="Q85" i="14"/>
  <c r="U68" i="17" s="1"/>
  <c r="Q86" i="14"/>
  <c r="U69" i="17" s="1"/>
  <c r="Q87" i="14"/>
  <c r="U71" i="17" s="1"/>
  <c r="Q88" i="14"/>
  <c r="U72" i="17" s="1"/>
  <c r="Q89" i="14"/>
  <c r="U73" i="17"/>
  <c r="Q90" i="14"/>
  <c r="U74" i="17" s="1"/>
  <c r="Q91" i="14"/>
  <c r="U75" i="17" s="1"/>
  <c r="Q92" i="14"/>
  <c r="U76" i="17" s="1"/>
  <c r="Q93" i="14"/>
  <c r="U77" i="17" s="1"/>
  <c r="Q94" i="14"/>
  <c r="U78" i="17" s="1"/>
  <c r="Q95" i="14"/>
  <c r="U79" i="17"/>
  <c r="Q96" i="14"/>
  <c r="U80" i="17" s="1"/>
  <c r="Q97" i="14"/>
  <c r="U81" i="17" s="1"/>
  <c r="Q98" i="14"/>
  <c r="U82" i="17" s="1"/>
  <c r="Q99" i="14"/>
  <c r="U83" i="17" s="1"/>
  <c r="Q100" i="14"/>
  <c r="U84" i="17" s="1"/>
  <c r="Q101" i="14"/>
  <c r="U85" i="17" s="1"/>
  <c r="Q102" i="14"/>
  <c r="U86" i="17" s="1"/>
  <c r="Q103" i="14"/>
  <c r="U87" i="17" s="1"/>
  <c r="Q104" i="14"/>
  <c r="U88" i="17" s="1"/>
  <c r="Q105" i="14"/>
  <c r="U89" i="17"/>
  <c r="Q106" i="14"/>
  <c r="U90" i="17" s="1"/>
  <c r="Q107" i="14"/>
  <c r="U91" i="17"/>
  <c r="Q108" i="14"/>
  <c r="U92" i="17" s="1"/>
  <c r="Q109" i="14"/>
  <c r="U93" i="17" s="1"/>
  <c r="Q110" i="14"/>
  <c r="U94" i="17" s="1"/>
  <c r="Q111" i="14"/>
  <c r="U95" i="17"/>
  <c r="L112" i="14"/>
  <c r="T96" i="17"/>
  <c r="K112" i="14"/>
  <c r="R38" i="17"/>
  <c r="J112" i="14"/>
  <c r="I112" i="14"/>
  <c r="N96" i="17"/>
  <c r="N112" i="14"/>
  <c r="M96" i="17" s="1"/>
  <c r="M112" i="14"/>
  <c r="K38" i="17" s="1"/>
  <c r="H112" i="14"/>
  <c r="J70" i="17" s="1"/>
  <c r="G112" i="14"/>
  <c r="U46" i="14"/>
  <c r="U47" i="14"/>
  <c r="G23" i="17"/>
  <c r="U48" i="14"/>
  <c r="G24" i="17"/>
  <c r="U49" i="14"/>
  <c r="G25" i="17"/>
  <c r="G26" i="17"/>
  <c r="G27" i="17"/>
  <c r="U52" i="14"/>
  <c r="U53" i="14"/>
  <c r="G29" i="17"/>
  <c r="U54" i="14"/>
  <c r="G30" i="17"/>
  <c r="U56" i="14"/>
  <c r="U57" i="14"/>
  <c r="U58" i="14"/>
  <c r="G34" i="17" s="1"/>
  <c r="U59" i="14"/>
  <c r="U60" i="14"/>
  <c r="D60" i="14" s="1"/>
  <c r="E36" i="17" s="1"/>
  <c r="U61" i="14"/>
  <c r="D61" i="14" s="1"/>
  <c r="E37" i="17" s="1"/>
  <c r="U62" i="14"/>
  <c r="E62" i="14"/>
  <c r="G45" i="17"/>
  <c r="U63" i="14"/>
  <c r="U64" i="14"/>
  <c r="E64" i="14"/>
  <c r="G47" i="17"/>
  <c r="U65" i="14"/>
  <c r="E65" i="14"/>
  <c r="G48" i="17"/>
  <c r="U66" i="14"/>
  <c r="E66" i="14"/>
  <c r="G49" i="17"/>
  <c r="U67" i="14"/>
  <c r="U68" i="14"/>
  <c r="D68" i="14"/>
  <c r="E51" i="17"/>
  <c r="U69" i="14"/>
  <c r="D69" i="14"/>
  <c r="E52" i="17"/>
  <c r="U70" i="14"/>
  <c r="E70" i="14"/>
  <c r="G53" i="17"/>
  <c r="U71" i="14"/>
  <c r="E71" i="14"/>
  <c r="G54" i="17"/>
  <c r="U72" i="14"/>
  <c r="E72" i="14"/>
  <c r="G55" i="17"/>
  <c r="U73" i="14"/>
  <c r="D73" i="14"/>
  <c r="E56" i="17"/>
  <c r="U74" i="14"/>
  <c r="E74" i="14"/>
  <c r="G57" i="17"/>
  <c r="U75" i="14"/>
  <c r="U76" i="14"/>
  <c r="E76" i="14"/>
  <c r="G59" i="17"/>
  <c r="U77" i="14"/>
  <c r="E77" i="14"/>
  <c r="G60" i="17"/>
  <c r="U78" i="14"/>
  <c r="E78" i="14"/>
  <c r="G61" i="17"/>
  <c r="U79" i="14"/>
  <c r="U80" i="14"/>
  <c r="E80" i="14"/>
  <c r="G63" i="17"/>
  <c r="U81" i="14"/>
  <c r="U82" i="14"/>
  <c r="D82" i="14"/>
  <c r="E65" i="17"/>
  <c r="U83" i="14"/>
  <c r="U84" i="14"/>
  <c r="E84" i="14"/>
  <c r="G67" i="17"/>
  <c r="U85" i="14"/>
  <c r="D85" i="14"/>
  <c r="E68" i="17"/>
  <c r="U86" i="14"/>
  <c r="E86" i="14"/>
  <c r="G69" i="17"/>
  <c r="U87" i="14"/>
  <c r="U88" i="14"/>
  <c r="E88" i="14"/>
  <c r="G72" i="17"/>
  <c r="U89" i="14"/>
  <c r="U90" i="14"/>
  <c r="E90" i="14"/>
  <c r="G74" i="17"/>
  <c r="U91" i="14"/>
  <c r="D91" i="14"/>
  <c r="E75" i="17"/>
  <c r="U92" i="14"/>
  <c r="E92" i="14"/>
  <c r="G76" i="17"/>
  <c r="U93" i="14"/>
  <c r="D93" i="14"/>
  <c r="E77" i="17"/>
  <c r="U94" i="14"/>
  <c r="E94" i="14"/>
  <c r="G78" i="17"/>
  <c r="U95" i="14"/>
  <c r="D95" i="14"/>
  <c r="E79" i="17"/>
  <c r="U96" i="14"/>
  <c r="E96" i="14"/>
  <c r="G80" i="17"/>
  <c r="U97" i="14"/>
  <c r="U98" i="14"/>
  <c r="E98" i="14"/>
  <c r="G82" i="17"/>
  <c r="U99" i="14"/>
  <c r="D99" i="14"/>
  <c r="E83" i="17"/>
  <c r="U100" i="14"/>
  <c r="E100" i="14"/>
  <c r="G84" i="17"/>
  <c r="U101" i="14"/>
  <c r="E101" i="14"/>
  <c r="G85" i="17"/>
  <c r="U102" i="14"/>
  <c r="E102" i="14"/>
  <c r="G86" i="17"/>
  <c r="U103" i="14"/>
  <c r="D103" i="14"/>
  <c r="E87" i="17"/>
  <c r="U104" i="14"/>
  <c r="E104" i="14"/>
  <c r="G88" i="17"/>
  <c r="U105" i="14"/>
  <c r="E105" i="14"/>
  <c r="G89" i="17"/>
  <c r="U106" i="14"/>
  <c r="E106" i="14"/>
  <c r="G90" i="17"/>
  <c r="U107" i="14"/>
  <c r="D107" i="14"/>
  <c r="E91" i="17"/>
  <c r="U108" i="14"/>
  <c r="E108" i="14"/>
  <c r="G92" i="17"/>
  <c r="U109" i="14"/>
  <c r="D109" i="14"/>
  <c r="E93" i="17"/>
  <c r="U110" i="14"/>
  <c r="E110" i="14"/>
  <c r="G94" i="17"/>
  <c r="U111" i="14"/>
  <c r="D111" i="14"/>
  <c r="E95" i="17"/>
  <c r="W72" i="17"/>
  <c r="W73" i="17"/>
  <c r="W74" i="17"/>
  <c r="W75" i="17"/>
  <c r="W76" i="17"/>
  <c r="W77" i="17"/>
  <c r="W78" i="17"/>
  <c r="W79" i="17"/>
  <c r="W80" i="17"/>
  <c r="W81" i="17"/>
  <c r="W82" i="17"/>
  <c r="W83" i="17"/>
  <c r="W84" i="17"/>
  <c r="W85" i="17"/>
  <c r="W86" i="17"/>
  <c r="W87" i="17"/>
  <c r="W88" i="17"/>
  <c r="W89" i="17"/>
  <c r="W90" i="17"/>
  <c r="W91" i="17"/>
  <c r="W92" i="17"/>
  <c r="W93" i="17"/>
  <c r="W94" i="17"/>
  <c r="W95" i="17"/>
  <c r="T72" i="17"/>
  <c r="T73" i="17"/>
  <c r="T74" i="17"/>
  <c r="T75" i="17"/>
  <c r="T76" i="17"/>
  <c r="T77" i="17"/>
  <c r="T78" i="17"/>
  <c r="T79" i="17"/>
  <c r="T80" i="17"/>
  <c r="T81" i="17"/>
  <c r="T82" i="17"/>
  <c r="T83" i="17"/>
  <c r="T84" i="17"/>
  <c r="T85" i="17"/>
  <c r="T86" i="17"/>
  <c r="T87" i="17"/>
  <c r="T88" i="17"/>
  <c r="T89" i="17"/>
  <c r="T90" i="17"/>
  <c r="T91" i="17"/>
  <c r="T92" i="17"/>
  <c r="T93" i="17"/>
  <c r="T94" i="17"/>
  <c r="T95" i="17"/>
  <c r="R72" i="17"/>
  <c r="R73" i="17"/>
  <c r="R74" i="17"/>
  <c r="R75" i="17"/>
  <c r="R76" i="17"/>
  <c r="R77" i="17"/>
  <c r="R78" i="17"/>
  <c r="R79" i="17"/>
  <c r="R80" i="17"/>
  <c r="R81" i="17"/>
  <c r="R82" i="17"/>
  <c r="R83" i="17"/>
  <c r="R84" i="17"/>
  <c r="R85" i="17"/>
  <c r="R86" i="17"/>
  <c r="R87" i="17"/>
  <c r="R88" i="17"/>
  <c r="R89" i="17"/>
  <c r="R90" i="17"/>
  <c r="R91" i="17"/>
  <c r="R92" i="17"/>
  <c r="R93" i="17"/>
  <c r="R94" i="17"/>
  <c r="R95" i="17"/>
  <c r="Q72" i="17"/>
  <c r="Q73" i="17"/>
  <c r="Q74" i="17"/>
  <c r="Q75" i="17"/>
  <c r="Q76" i="17"/>
  <c r="Q77" i="17"/>
  <c r="Q78" i="17"/>
  <c r="Q79" i="17"/>
  <c r="Q80" i="17"/>
  <c r="Q81" i="17"/>
  <c r="Q82" i="17"/>
  <c r="Q83" i="17"/>
  <c r="Q84" i="17"/>
  <c r="Q85" i="17"/>
  <c r="Q86" i="17"/>
  <c r="Q87" i="17"/>
  <c r="Q88" i="17"/>
  <c r="Q89" i="17"/>
  <c r="Q90" i="17"/>
  <c r="Q91" i="17"/>
  <c r="Q92" i="17"/>
  <c r="Q93" i="17"/>
  <c r="Q94" i="17"/>
  <c r="Q95" i="17"/>
  <c r="N72" i="17"/>
  <c r="N73" i="17"/>
  <c r="N74" i="17"/>
  <c r="N75" i="17"/>
  <c r="N76" i="17"/>
  <c r="N77" i="17"/>
  <c r="N78" i="17"/>
  <c r="N79" i="17"/>
  <c r="N80" i="17"/>
  <c r="N81" i="17"/>
  <c r="N82" i="17"/>
  <c r="N83" i="17"/>
  <c r="N84" i="17"/>
  <c r="N85" i="17"/>
  <c r="N86" i="17"/>
  <c r="N87" i="17"/>
  <c r="N88" i="17"/>
  <c r="N89" i="17"/>
  <c r="N90" i="17"/>
  <c r="N91" i="17"/>
  <c r="N92" i="17"/>
  <c r="N93" i="17"/>
  <c r="N94" i="17"/>
  <c r="N95" i="17"/>
  <c r="M72" i="17"/>
  <c r="M73" i="17"/>
  <c r="M74" i="17"/>
  <c r="M75" i="17"/>
  <c r="M76" i="17"/>
  <c r="M77" i="17"/>
  <c r="M78" i="17"/>
  <c r="M79" i="17"/>
  <c r="M80" i="17"/>
  <c r="M81" i="17"/>
  <c r="M82" i="17"/>
  <c r="M83" i="17"/>
  <c r="M84" i="17"/>
  <c r="M85" i="17"/>
  <c r="M86" i="17"/>
  <c r="M87" i="17"/>
  <c r="M88" i="17"/>
  <c r="M89" i="17"/>
  <c r="M90" i="17"/>
  <c r="M91" i="17"/>
  <c r="M92" i="17"/>
  <c r="M93" i="17"/>
  <c r="M94" i="17"/>
  <c r="M95" i="17"/>
  <c r="K72" i="17"/>
  <c r="K73" i="17"/>
  <c r="K74" i="17"/>
  <c r="K75" i="17"/>
  <c r="K76" i="17"/>
  <c r="K77" i="17"/>
  <c r="K78" i="17"/>
  <c r="K79" i="17"/>
  <c r="K80" i="17"/>
  <c r="K81" i="17"/>
  <c r="K82" i="17"/>
  <c r="K83" i="17"/>
  <c r="K84" i="17"/>
  <c r="K85" i="17"/>
  <c r="K86" i="17"/>
  <c r="K87" i="17"/>
  <c r="K88" i="17"/>
  <c r="K89" i="17"/>
  <c r="K90" i="17"/>
  <c r="K91" i="17"/>
  <c r="K92" i="17"/>
  <c r="K93" i="17"/>
  <c r="K94" i="17"/>
  <c r="K95" i="17"/>
  <c r="J72" i="17"/>
  <c r="J73" i="17"/>
  <c r="J74" i="17"/>
  <c r="J75" i="17"/>
  <c r="J76" i="17"/>
  <c r="J77" i="17"/>
  <c r="J78" i="17"/>
  <c r="J79" i="17"/>
  <c r="J80" i="17"/>
  <c r="J81" i="17"/>
  <c r="J82" i="17"/>
  <c r="J83" i="17"/>
  <c r="J84" i="17"/>
  <c r="J85" i="17"/>
  <c r="J86" i="17"/>
  <c r="J87" i="17"/>
  <c r="J88" i="17"/>
  <c r="J89" i="17"/>
  <c r="J90" i="17"/>
  <c r="J91" i="17"/>
  <c r="J92" i="17"/>
  <c r="J93" i="17"/>
  <c r="J94" i="17"/>
  <c r="J95" i="17"/>
  <c r="I72" i="17"/>
  <c r="I73" i="17"/>
  <c r="I74" i="17"/>
  <c r="I75" i="17"/>
  <c r="I76" i="17"/>
  <c r="I77" i="17"/>
  <c r="I78" i="17"/>
  <c r="I79" i="17"/>
  <c r="I80" i="17"/>
  <c r="I81" i="17"/>
  <c r="I82" i="17"/>
  <c r="I83" i="17"/>
  <c r="I84" i="17"/>
  <c r="I85" i="17"/>
  <c r="I86" i="17"/>
  <c r="I87" i="17"/>
  <c r="I88" i="17"/>
  <c r="I89" i="17"/>
  <c r="I90" i="17"/>
  <c r="I91" i="17"/>
  <c r="I92" i="17"/>
  <c r="I93" i="17"/>
  <c r="I94" i="17"/>
  <c r="I95" i="17"/>
  <c r="H72" i="17"/>
  <c r="H73" i="17"/>
  <c r="H74" i="17"/>
  <c r="H75" i="17"/>
  <c r="H76" i="17"/>
  <c r="H77" i="17"/>
  <c r="H78" i="17"/>
  <c r="H79" i="17"/>
  <c r="H80" i="17"/>
  <c r="H81" i="17"/>
  <c r="H82" i="17"/>
  <c r="H83" i="17"/>
  <c r="H84" i="17"/>
  <c r="H85" i="17"/>
  <c r="H86" i="17"/>
  <c r="H87" i="17"/>
  <c r="H88" i="17"/>
  <c r="H89" i="17"/>
  <c r="H90" i="17"/>
  <c r="H91" i="17"/>
  <c r="H92" i="17"/>
  <c r="H93" i="17"/>
  <c r="H94" i="17"/>
  <c r="H95" i="17"/>
  <c r="B72" i="17"/>
  <c r="B73" i="17"/>
  <c r="B74" i="17"/>
  <c r="B75" i="17"/>
  <c r="B76" i="17"/>
  <c r="B77" i="17"/>
  <c r="B78" i="17"/>
  <c r="B79" i="17"/>
  <c r="B80" i="17"/>
  <c r="B81" i="17"/>
  <c r="B82" i="17"/>
  <c r="B83" i="17"/>
  <c r="B84" i="17"/>
  <c r="B85" i="17"/>
  <c r="B86" i="17"/>
  <c r="B87" i="17"/>
  <c r="B88" i="17"/>
  <c r="B89" i="17"/>
  <c r="B90" i="17"/>
  <c r="B91" i="17"/>
  <c r="B92" i="17"/>
  <c r="B93" i="17"/>
  <c r="B94" i="17"/>
  <c r="B95" i="17"/>
  <c r="A72" i="17"/>
  <c r="A73" i="17"/>
  <c r="A74" i="17"/>
  <c r="A75" i="17"/>
  <c r="A76" i="17"/>
  <c r="A77" i="17"/>
  <c r="A78" i="17"/>
  <c r="A79" i="17"/>
  <c r="A80" i="17"/>
  <c r="A81" i="17"/>
  <c r="A82" i="17"/>
  <c r="A83" i="17"/>
  <c r="A84" i="17"/>
  <c r="A85" i="17"/>
  <c r="A86" i="17"/>
  <c r="A87" i="17"/>
  <c r="A88" i="17"/>
  <c r="A89" i="17"/>
  <c r="A90" i="17"/>
  <c r="A91" i="17"/>
  <c r="A92" i="17"/>
  <c r="A93" i="17"/>
  <c r="A94" i="17"/>
  <c r="A95" i="17"/>
  <c r="W71" i="17"/>
  <c r="T71" i="17"/>
  <c r="R71" i="17"/>
  <c r="Q71" i="17"/>
  <c r="N71" i="17"/>
  <c r="M71" i="17"/>
  <c r="K71" i="17"/>
  <c r="J71" i="17"/>
  <c r="I71" i="17"/>
  <c r="H71" i="17"/>
  <c r="O71" i="17"/>
  <c r="B71" i="17"/>
  <c r="A71" i="17"/>
  <c r="D62" i="14"/>
  <c r="E45" i="17"/>
  <c r="D64" i="14"/>
  <c r="E47" i="17"/>
  <c r="D66" i="14"/>
  <c r="E49" i="17"/>
  <c r="D70" i="14"/>
  <c r="E53" i="17"/>
  <c r="D78" i="14"/>
  <c r="E61" i="17"/>
  <c r="W46" i="17"/>
  <c r="W47" i="17"/>
  <c r="W48" i="17"/>
  <c r="W49" i="17"/>
  <c r="W50" i="17"/>
  <c r="W51" i="17"/>
  <c r="W52" i="17"/>
  <c r="W53" i="17"/>
  <c r="W54" i="17"/>
  <c r="W55" i="17"/>
  <c r="W56" i="17"/>
  <c r="W57" i="17"/>
  <c r="W58" i="17"/>
  <c r="W59" i="17"/>
  <c r="W60" i="17"/>
  <c r="W61" i="17"/>
  <c r="W62" i="17"/>
  <c r="W63" i="17"/>
  <c r="W64" i="17"/>
  <c r="W65" i="17"/>
  <c r="W66" i="17"/>
  <c r="W67" i="17"/>
  <c r="W68" i="17"/>
  <c r="W69" i="17"/>
  <c r="V48" i="17"/>
  <c r="T46" i="17"/>
  <c r="T47" i="17"/>
  <c r="T48" i="17"/>
  <c r="T49" i="17"/>
  <c r="T50" i="17"/>
  <c r="T51" i="17"/>
  <c r="T52" i="17"/>
  <c r="T53" i="17"/>
  <c r="T54" i="17"/>
  <c r="T55" i="17"/>
  <c r="T56" i="17"/>
  <c r="T57" i="17"/>
  <c r="T58" i="17"/>
  <c r="T59" i="17"/>
  <c r="T60" i="17"/>
  <c r="T61" i="17"/>
  <c r="T62" i="17"/>
  <c r="T63" i="17"/>
  <c r="T64" i="17"/>
  <c r="T65" i="17"/>
  <c r="T66" i="17"/>
  <c r="T67" i="17"/>
  <c r="T68" i="17"/>
  <c r="T69" i="17"/>
  <c r="R46" i="17"/>
  <c r="R47" i="17"/>
  <c r="R48" i="17"/>
  <c r="R49" i="17"/>
  <c r="R50" i="17"/>
  <c r="R51" i="17"/>
  <c r="R52" i="17"/>
  <c r="R53" i="17"/>
  <c r="R54" i="17"/>
  <c r="R55" i="17"/>
  <c r="R56" i="17"/>
  <c r="R57" i="17"/>
  <c r="R58" i="17"/>
  <c r="R59" i="17"/>
  <c r="R60" i="17"/>
  <c r="R61" i="17"/>
  <c r="R62" i="17"/>
  <c r="R63" i="17"/>
  <c r="R64" i="17"/>
  <c r="R65" i="17"/>
  <c r="R66" i="17"/>
  <c r="R67" i="17"/>
  <c r="R68" i="17"/>
  <c r="R69" i="17"/>
  <c r="Q46" i="17"/>
  <c r="Q47" i="17"/>
  <c r="Q48" i="17"/>
  <c r="Q49" i="17"/>
  <c r="Q50" i="17"/>
  <c r="Q51" i="17"/>
  <c r="Q52" i="17"/>
  <c r="Q53" i="17"/>
  <c r="Q54" i="17"/>
  <c r="Q55" i="17"/>
  <c r="Q56" i="17"/>
  <c r="Q57" i="17"/>
  <c r="Q58" i="17"/>
  <c r="Q59" i="17"/>
  <c r="Q60" i="17"/>
  <c r="Q61" i="17"/>
  <c r="Q62" i="17"/>
  <c r="Q63" i="17"/>
  <c r="Q64" i="17"/>
  <c r="Q65" i="17"/>
  <c r="Q66" i="17"/>
  <c r="Q67" i="17"/>
  <c r="Q68" i="17"/>
  <c r="Q69" i="17"/>
  <c r="N46" i="17"/>
  <c r="N47" i="17"/>
  <c r="N48" i="17"/>
  <c r="N49" i="17"/>
  <c r="N50" i="17"/>
  <c r="N51" i="17"/>
  <c r="N52" i="17"/>
  <c r="N53" i="17"/>
  <c r="N54" i="17"/>
  <c r="N55" i="17"/>
  <c r="N56" i="17"/>
  <c r="N57" i="17"/>
  <c r="N58" i="17"/>
  <c r="N59" i="17"/>
  <c r="N60" i="17"/>
  <c r="N61" i="17"/>
  <c r="N62" i="17"/>
  <c r="N63" i="17"/>
  <c r="N64" i="17"/>
  <c r="N65" i="17"/>
  <c r="N66" i="17"/>
  <c r="N67" i="17"/>
  <c r="N68" i="17"/>
  <c r="N69" i="17"/>
  <c r="M46" i="17"/>
  <c r="M47" i="17"/>
  <c r="M48" i="17"/>
  <c r="M49" i="17"/>
  <c r="M50" i="17"/>
  <c r="M51" i="17"/>
  <c r="M52" i="17"/>
  <c r="M53" i="17"/>
  <c r="M54" i="17"/>
  <c r="M55" i="17"/>
  <c r="M56" i="17"/>
  <c r="M57" i="17"/>
  <c r="M58" i="17"/>
  <c r="M59" i="17"/>
  <c r="M60" i="17"/>
  <c r="M61" i="17"/>
  <c r="M62" i="17"/>
  <c r="M63" i="17"/>
  <c r="M64" i="17"/>
  <c r="M65" i="17"/>
  <c r="M66" i="17"/>
  <c r="M67" i="17"/>
  <c r="M68" i="17"/>
  <c r="M69" i="17"/>
  <c r="K46" i="17"/>
  <c r="K47" i="17"/>
  <c r="K48" i="17"/>
  <c r="K49" i="17"/>
  <c r="K50" i="17"/>
  <c r="K51" i="17"/>
  <c r="K52" i="17"/>
  <c r="K53" i="17"/>
  <c r="K54" i="17"/>
  <c r="K55" i="17"/>
  <c r="K56" i="17"/>
  <c r="K57" i="17"/>
  <c r="K58" i="17"/>
  <c r="K59" i="17"/>
  <c r="K60" i="17"/>
  <c r="K61" i="17"/>
  <c r="K62" i="17"/>
  <c r="K63" i="17"/>
  <c r="K64" i="17"/>
  <c r="K65" i="17"/>
  <c r="K66" i="17"/>
  <c r="K67" i="17"/>
  <c r="K68" i="17"/>
  <c r="K69" i="17"/>
  <c r="J46" i="17"/>
  <c r="J47" i="17"/>
  <c r="J48" i="17"/>
  <c r="J49" i="17"/>
  <c r="J50" i="17"/>
  <c r="J51" i="17"/>
  <c r="J52" i="17"/>
  <c r="J53" i="17"/>
  <c r="J54" i="17"/>
  <c r="J55" i="17"/>
  <c r="J56" i="17"/>
  <c r="J57" i="17"/>
  <c r="J58" i="17"/>
  <c r="J59" i="17"/>
  <c r="J60" i="17"/>
  <c r="J61" i="17"/>
  <c r="J62" i="17"/>
  <c r="J63" i="17"/>
  <c r="J64" i="17"/>
  <c r="J65" i="17"/>
  <c r="J66" i="17"/>
  <c r="J67" i="17"/>
  <c r="J68" i="17"/>
  <c r="J69" i="17"/>
  <c r="I46" i="17"/>
  <c r="I47" i="17"/>
  <c r="I48" i="17"/>
  <c r="I49" i="17"/>
  <c r="I50" i="17"/>
  <c r="I51" i="17"/>
  <c r="I52" i="17"/>
  <c r="I53" i="17"/>
  <c r="I54" i="17"/>
  <c r="I55" i="17"/>
  <c r="I56" i="17"/>
  <c r="I57" i="17"/>
  <c r="I58" i="17"/>
  <c r="I59" i="17"/>
  <c r="I60" i="17"/>
  <c r="I61" i="17"/>
  <c r="I62" i="17"/>
  <c r="I63" i="17"/>
  <c r="I64" i="17"/>
  <c r="I65" i="17"/>
  <c r="I66" i="17"/>
  <c r="I67" i="17"/>
  <c r="I68" i="17"/>
  <c r="I69" i="17"/>
  <c r="H46" i="17"/>
  <c r="H47" i="17"/>
  <c r="H48" i="17"/>
  <c r="H50" i="17"/>
  <c r="H51" i="17"/>
  <c r="H52" i="17"/>
  <c r="H53" i="17"/>
  <c r="H54" i="17"/>
  <c r="H55" i="17"/>
  <c r="H56" i="17"/>
  <c r="H57" i="17"/>
  <c r="H58" i="17"/>
  <c r="H59" i="17"/>
  <c r="H60" i="17"/>
  <c r="H61" i="17"/>
  <c r="H62" i="17"/>
  <c r="H63" i="17"/>
  <c r="H64" i="17"/>
  <c r="H65" i="17"/>
  <c r="H66" i="17"/>
  <c r="H67" i="17"/>
  <c r="H68" i="17"/>
  <c r="H69" i="17"/>
  <c r="B46" i="17"/>
  <c r="B47" i="17"/>
  <c r="B48" i="17"/>
  <c r="B49" i="17"/>
  <c r="B50" i="17"/>
  <c r="B51" i="17"/>
  <c r="B52" i="17"/>
  <c r="B53" i="17"/>
  <c r="B54" i="17"/>
  <c r="B55" i="17"/>
  <c r="B56" i="17"/>
  <c r="B57" i="17"/>
  <c r="B58" i="17"/>
  <c r="B59" i="17"/>
  <c r="B60" i="17"/>
  <c r="B61" i="17"/>
  <c r="B62" i="17"/>
  <c r="B63" i="17"/>
  <c r="B64" i="17"/>
  <c r="B65" i="17"/>
  <c r="B66" i="17"/>
  <c r="B67" i="17"/>
  <c r="B68" i="17"/>
  <c r="B69" i="17"/>
  <c r="A46" i="17"/>
  <c r="A47" i="17"/>
  <c r="A48" i="17"/>
  <c r="A49" i="17"/>
  <c r="A50" i="17"/>
  <c r="A51" i="17"/>
  <c r="A52" i="17"/>
  <c r="A53" i="17"/>
  <c r="A54" i="17"/>
  <c r="A55" i="17"/>
  <c r="A56" i="17"/>
  <c r="A57" i="17"/>
  <c r="A58" i="17"/>
  <c r="A59" i="17"/>
  <c r="A60" i="17"/>
  <c r="A61" i="17"/>
  <c r="A62" i="17"/>
  <c r="A63" i="17"/>
  <c r="A64" i="17"/>
  <c r="A65" i="17"/>
  <c r="A66" i="17"/>
  <c r="A67" i="17"/>
  <c r="A68" i="17"/>
  <c r="A69" i="17"/>
  <c r="W45" i="17"/>
  <c r="T45" i="17"/>
  <c r="R45" i="17"/>
  <c r="Q45" i="17"/>
  <c r="N45" i="17"/>
  <c r="M45" i="17"/>
  <c r="K45" i="17"/>
  <c r="J45" i="17"/>
  <c r="I45" i="17"/>
  <c r="H45" i="17"/>
  <c r="A45" i="17"/>
  <c r="B45" i="17"/>
  <c r="O45" i="17"/>
  <c r="O46" i="17"/>
  <c r="O47" i="17"/>
  <c r="O48" i="17"/>
  <c r="O49" i="17"/>
  <c r="O50" i="17"/>
  <c r="O51" i="17"/>
  <c r="O52" i="17"/>
  <c r="O53" i="17"/>
  <c r="O54" i="17"/>
  <c r="O55" i="17"/>
  <c r="O56" i="17"/>
  <c r="O57" i="17"/>
  <c r="O58" i="17"/>
  <c r="O59" i="17"/>
  <c r="O60" i="17"/>
  <c r="O61" i="17"/>
  <c r="O62" i="17"/>
  <c r="O63" i="17"/>
  <c r="O64" i="17"/>
  <c r="O65" i="17"/>
  <c r="O66" i="17"/>
  <c r="O67" i="17"/>
  <c r="O68" i="17"/>
  <c r="O69" i="17"/>
  <c r="T37" i="17"/>
  <c r="R37" i="17"/>
  <c r="Q37" i="17"/>
  <c r="N37" i="17"/>
  <c r="M37" i="17"/>
  <c r="K37" i="17"/>
  <c r="J37" i="17"/>
  <c r="I37" i="17"/>
  <c r="H37" i="17"/>
  <c r="A37" i="17"/>
  <c r="R86" i="14"/>
  <c r="R85" i="14"/>
  <c r="R84" i="14"/>
  <c r="R83" i="14"/>
  <c r="R82" i="14"/>
  <c r="R81" i="14"/>
  <c r="R80" i="14"/>
  <c r="R79" i="14"/>
  <c r="R78" i="14"/>
  <c r="R77" i="14"/>
  <c r="R76" i="14"/>
  <c r="R75" i="14"/>
  <c r="R74" i="14"/>
  <c r="R73" i="14"/>
  <c r="R72" i="14"/>
  <c r="R71" i="14"/>
  <c r="R70" i="14"/>
  <c r="R69" i="14"/>
  <c r="R68" i="14"/>
  <c r="R67" i="14"/>
  <c r="R66" i="14"/>
  <c r="R65" i="14"/>
  <c r="R64" i="14"/>
  <c r="R63" i="14"/>
  <c r="R62" i="14"/>
  <c r="R61" i="14"/>
  <c r="A6" i="17"/>
  <c r="A40" i="17"/>
  <c r="U9" i="17"/>
  <c r="U8" i="17"/>
  <c r="A3220" i="16"/>
  <c r="A3219" i="16"/>
  <c r="A3218" i="16"/>
  <c r="A3217" i="16"/>
  <c r="A3216" i="16"/>
  <c r="A3215" i="16"/>
  <c r="A3214" i="16"/>
  <c r="A3213" i="16"/>
  <c r="A3212" i="16"/>
  <c r="A3211" i="16"/>
  <c r="A3210" i="16"/>
  <c r="A3209" i="16"/>
  <c r="A3208" i="16"/>
  <c r="A3207" i="16"/>
  <c r="A3206" i="16"/>
  <c r="A3205" i="16"/>
  <c r="A3204" i="16"/>
  <c r="A3203" i="16"/>
  <c r="A3202" i="16"/>
  <c r="A3201" i="16"/>
  <c r="A3200" i="16"/>
  <c r="A3199" i="16"/>
  <c r="A3198" i="16"/>
  <c r="A3197" i="16"/>
  <c r="A3196" i="16"/>
  <c r="A3195" i="16"/>
  <c r="A3194" i="16"/>
  <c r="A3193" i="16"/>
  <c r="A3192" i="16"/>
  <c r="A3191" i="16"/>
  <c r="A3190" i="16"/>
  <c r="A3189" i="16"/>
  <c r="A3188" i="16"/>
  <c r="A3187" i="16"/>
  <c r="A3186" i="16"/>
  <c r="A3185" i="16"/>
  <c r="A3184" i="16"/>
  <c r="A3183" i="16"/>
  <c r="A3182" i="16"/>
  <c r="A3181" i="16"/>
  <c r="A3180" i="16"/>
  <c r="A3179" i="16"/>
  <c r="A3178" i="16"/>
  <c r="A3177" i="16"/>
  <c r="A3176" i="16"/>
  <c r="A3175" i="16"/>
  <c r="A3174" i="16"/>
  <c r="A3173" i="16"/>
  <c r="A3172" i="16"/>
  <c r="A3171" i="16"/>
  <c r="A3170" i="16"/>
  <c r="A3169" i="16"/>
  <c r="A3168" i="16"/>
  <c r="A3167" i="16"/>
  <c r="A3166" i="16"/>
  <c r="A3165" i="16"/>
  <c r="A3164" i="16"/>
  <c r="A3163" i="16"/>
  <c r="A3162" i="16"/>
  <c r="A3161" i="16"/>
  <c r="A3160" i="16"/>
  <c r="A3159" i="16"/>
  <c r="A3158" i="16"/>
  <c r="A3157" i="16"/>
  <c r="A3156" i="16"/>
  <c r="A3155" i="16"/>
  <c r="A3154" i="16"/>
  <c r="A3153" i="16"/>
  <c r="A3152" i="16"/>
  <c r="A3151" i="16"/>
  <c r="A3150" i="16"/>
  <c r="A3149" i="16"/>
  <c r="A3148" i="16"/>
  <c r="A3147" i="16"/>
  <c r="A3146" i="16"/>
  <c r="A3145" i="16"/>
  <c r="A3144" i="16"/>
  <c r="A3143" i="16"/>
  <c r="A3142" i="16"/>
  <c r="A3141" i="16"/>
  <c r="A3140" i="16"/>
  <c r="A3139" i="16"/>
  <c r="A3138" i="16"/>
  <c r="A3137" i="16"/>
  <c r="A3136" i="16"/>
  <c r="A3135" i="16"/>
  <c r="A3134" i="16"/>
  <c r="A3133" i="16"/>
  <c r="A3132" i="16"/>
  <c r="A3131" i="16"/>
  <c r="A3130" i="16"/>
  <c r="A3129" i="16"/>
  <c r="A3128" i="16"/>
  <c r="A3127" i="16"/>
  <c r="A3126" i="16"/>
  <c r="A3125" i="16"/>
  <c r="A3124" i="16"/>
  <c r="A3123" i="16"/>
  <c r="A3122" i="16"/>
  <c r="A3121" i="16"/>
  <c r="A3120" i="16"/>
  <c r="A3119" i="16"/>
  <c r="A3118" i="16"/>
  <c r="A3117" i="16"/>
  <c r="A3116" i="16"/>
  <c r="A3115" i="16"/>
  <c r="A3114" i="16"/>
  <c r="A3113" i="16"/>
  <c r="A3112" i="16"/>
  <c r="A3111" i="16"/>
  <c r="A3110" i="16"/>
  <c r="A3109" i="16"/>
  <c r="A3108" i="16"/>
  <c r="A3107" i="16"/>
  <c r="A3106" i="16"/>
  <c r="A3105" i="16"/>
  <c r="A3104" i="16"/>
  <c r="A3103" i="16"/>
  <c r="A3102" i="16"/>
  <c r="A3101" i="16"/>
  <c r="A3100" i="16"/>
  <c r="A3099" i="16"/>
  <c r="A3098" i="16"/>
  <c r="A3097" i="16"/>
  <c r="A3096" i="16"/>
  <c r="A3095" i="16"/>
  <c r="A3094" i="16"/>
  <c r="A3093" i="16"/>
  <c r="A3092" i="16"/>
  <c r="A3091" i="16"/>
  <c r="A3090" i="16"/>
  <c r="A3089" i="16"/>
  <c r="A3088" i="16"/>
  <c r="A3087" i="16"/>
  <c r="A3086" i="16"/>
  <c r="A3085" i="16"/>
  <c r="A3084" i="16"/>
  <c r="A3083" i="16"/>
  <c r="A3082" i="16"/>
  <c r="A3081" i="16"/>
  <c r="A3080" i="16"/>
  <c r="A3079" i="16"/>
  <c r="A3078" i="16"/>
  <c r="A3077" i="16"/>
  <c r="A3076" i="16"/>
  <c r="A3075" i="16"/>
  <c r="A3074" i="16"/>
  <c r="A3073" i="16"/>
  <c r="A3072" i="16"/>
  <c r="A3071" i="16"/>
  <c r="A3070" i="16"/>
  <c r="A3069" i="16"/>
  <c r="A3068" i="16"/>
  <c r="A3067" i="16"/>
  <c r="A3066" i="16"/>
  <c r="A3065" i="16"/>
  <c r="A3064" i="16"/>
  <c r="A3063" i="16"/>
  <c r="A3062" i="16"/>
  <c r="A3061" i="16"/>
  <c r="A3060" i="16"/>
  <c r="A3059" i="16"/>
  <c r="A3058" i="16"/>
  <c r="A3057" i="16"/>
  <c r="A3056" i="16"/>
  <c r="A3055" i="16"/>
  <c r="A3054" i="16"/>
  <c r="A3053" i="16"/>
  <c r="A3052" i="16"/>
  <c r="A3051" i="16"/>
  <c r="A3050" i="16"/>
  <c r="A3049" i="16"/>
  <c r="A3048" i="16"/>
  <c r="A3047" i="16"/>
  <c r="A3046" i="16"/>
  <c r="A3045" i="16"/>
  <c r="A3044" i="16"/>
  <c r="A3043" i="16"/>
  <c r="A3042" i="16"/>
  <c r="A3041" i="16"/>
  <c r="A3040" i="16"/>
  <c r="A3039" i="16"/>
  <c r="A3038" i="16"/>
  <c r="A3037" i="16"/>
  <c r="A3036" i="16"/>
  <c r="A3035" i="16"/>
  <c r="A3034" i="16"/>
  <c r="A3033" i="16"/>
  <c r="A3032" i="16"/>
  <c r="A3031" i="16"/>
  <c r="A3030" i="16"/>
  <c r="A3029" i="16"/>
  <c r="A3028" i="16"/>
  <c r="A3027" i="16"/>
  <c r="A3026" i="16"/>
  <c r="A3025" i="16"/>
  <c r="A3024" i="16"/>
  <c r="A3023" i="16"/>
  <c r="A3022" i="16"/>
  <c r="A3021" i="16"/>
  <c r="A3020" i="16"/>
  <c r="A3019" i="16"/>
  <c r="A3018" i="16"/>
  <c r="A3017" i="16"/>
  <c r="A3016" i="16"/>
  <c r="A3015" i="16"/>
  <c r="A3014" i="16"/>
  <c r="A3013" i="16"/>
  <c r="A3012" i="16"/>
  <c r="A3011" i="16"/>
  <c r="A3010" i="16"/>
  <c r="A3009" i="16"/>
  <c r="A3008" i="16"/>
  <c r="A3007" i="16"/>
  <c r="A3006" i="16"/>
  <c r="A3005" i="16"/>
  <c r="A3004" i="16"/>
  <c r="A3003" i="16"/>
  <c r="A3002" i="16"/>
  <c r="A3001" i="16"/>
  <c r="A3000" i="16"/>
  <c r="A2999" i="16"/>
  <c r="A2998" i="16"/>
  <c r="A2997" i="16"/>
  <c r="A2996" i="16"/>
  <c r="A2995" i="16"/>
  <c r="A2994" i="16"/>
  <c r="A2993" i="16"/>
  <c r="A2992" i="16"/>
  <c r="A2991" i="16"/>
  <c r="A2990" i="16"/>
  <c r="A2989" i="16"/>
  <c r="A2988" i="16"/>
  <c r="A2987" i="16"/>
  <c r="A2986" i="16"/>
  <c r="A2985" i="16"/>
  <c r="A2984" i="16"/>
  <c r="A2983" i="16"/>
  <c r="A2982" i="16"/>
  <c r="A2981" i="16"/>
  <c r="A2980" i="16"/>
  <c r="A2979" i="16"/>
  <c r="A2978" i="16"/>
  <c r="A2977" i="16"/>
  <c r="A2976" i="16"/>
  <c r="A2975" i="16"/>
  <c r="A2974" i="16"/>
  <c r="A2973" i="16"/>
  <c r="A2972" i="16"/>
  <c r="A2971" i="16"/>
  <c r="A2970" i="16"/>
  <c r="A2969" i="16"/>
  <c r="A2968" i="16"/>
  <c r="A2967" i="16"/>
  <c r="A2966" i="16"/>
  <c r="A2965" i="16"/>
  <c r="A2964" i="16"/>
  <c r="A2963" i="16"/>
  <c r="A2962" i="16"/>
  <c r="A2961" i="16"/>
  <c r="A2960" i="16"/>
  <c r="A2959" i="16"/>
  <c r="A2958" i="16"/>
  <c r="A2957" i="16"/>
  <c r="A2956" i="16"/>
  <c r="A2955" i="16"/>
  <c r="A2954" i="16"/>
  <c r="A2953" i="16"/>
  <c r="A2952" i="16"/>
  <c r="A2951" i="16"/>
  <c r="A2950" i="16"/>
  <c r="A2949" i="16"/>
  <c r="A2948" i="16"/>
  <c r="A2947" i="16"/>
  <c r="A2946" i="16"/>
  <c r="A2945" i="16"/>
  <c r="A2944" i="16"/>
  <c r="A2943" i="16"/>
  <c r="A2942" i="16"/>
  <c r="A2941" i="16"/>
  <c r="A2940" i="16"/>
  <c r="A2939" i="16"/>
  <c r="A2938" i="16"/>
  <c r="A2937" i="16"/>
  <c r="A2936" i="16"/>
  <c r="A2935" i="16"/>
  <c r="A2934" i="16"/>
  <c r="A2933" i="16"/>
  <c r="A2932" i="16"/>
  <c r="A2931" i="16"/>
  <c r="A2930" i="16"/>
  <c r="A2929" i="16"/>
  <c r="A2928" i="16"/>
  <c r="A2927" i="16"/>
  <c r="A2926" i="16"/>
  <c r="A2925" i="16"/>
  <c r="A2924" i="16"/>
  <c r="A2923" i="16"/>
  <c r="A2922" i="16"/>
  <c r="A2921" i="16"/>
  <c r="A2920" i="16"/>
  <c r="A2919" i="16"/>
  <c r="A2918" i="16"/>
  <c r="A2917" i="16"/>
  <c r="A2916" i="16"/>
  <c r="A2915" i="16"/>
  <c r="A2914" i="16"/>
  <c r="A2913" i="16"/>
  <c r="A2912" i="16"/>
  <c r="A2911" i="16"/>
  <c r="A2910" i="16"/>
  <c r="A2909" i="16"/>
  <c r="A2908" i="16"/>
  <c r="A2907" i="16"/>
  <c r="A2906" i="16"/>
  <c r="A2905" i="16"/>
  <c r="A2904" i="16"/>
  <c r="A2903" i="16"/>
  <c r="A2902" i="16"/>
  <c r="A2901" i="16"/>
  <c r="A2900" i="16"/>
  <c r="A2899" i="16"/>
  <c r="A2898" i="16"/>
  <c r="A2897" i="16"/>
  <c r="A2896" i="16"/>
  <c r="A2895" i="16"/>
  <c r="A2894" i="16"/>
  <c r="A2893" i="16"/>
  <c r="A2892" i="16"/>
  <c r="A2891" i="16"/>
  <c r="A2890" i="16"/>
  <c r="A2889" i="16"/>
  <c r="A2888" i="16"/>
  <c r="A2887" i="16"/>
  <c r="A2886" i="16"/>
  <c r="A2885" i="16"/>
  <c r="A2884" i="16"/>
  <c r="A2883" i="16"/>
  <c r="A2882" i="16"/>
  <c r="A2881" i="16"/>
  <c r="A2880" i="16"/>
  <c r="A2879" i="16"/>
  <c r="A2878" i="16"/>
  <c r="A2877" i="16"/>
  <c r="A2876" i="16"/>
  <c r="A2875" i="16"/>
  <c r="A2874" i="16"/>
  <c r="A2873" i="16"/>
  <c r="A2872" i="16"/>
  <c r="A2871" i="16"/>
  <c r="A2870" i="16"/>
  <c r="A2869" i="16"/>
  <c r="A2868" i="16"/>
  <c r="A2867" i="16"/>
  <c r="A2866" i="16"/>
  <c r="A2865" i="16"/>
  <c r="A2864" i="16"/>
  <c r="A2863" i="16"/>
  <c r="A2862" i="16"/>
  <c r="A2861" i="16"/>
  <c r="A2860" i="16"/>
  <c r="A2859" i="16"/>
  <c r="A2858" i="16"/>
  <c r="A2857" i="16"/>
  <c r="A2856" i="16"/>
  <c r="A2855" i="16"/>
  <c r="A2854" i="16"/>
  <c r="A2853" i="16"/>
  <c r="A2852" i="16"/>
  <c r="A2851" i="16"/>
  <c r="A2850" i="16"/>
  <c r="A2849" i="16"/>
  <c r="A2848" i="16"/>
  <c r="A2847" i="16"/>
  <c r="A2846" i="16"/>
  <c r="A2845" i="16"/>
  <c r="A2844" i="16"/>
  <c r="A2843" i="16"/>
  <c r="A2842" i="16"/>
  <c r="A2841" i="16"/>
  <c r="A2840" i="16"/>
  <c r="A2839" i="16"/>
  <c r="A2838" i="16"/>
  <c r="A2837" i="16"/>
  <c r="A2836" i="16"/>
  <c r="A2835" i="16"/>
  <c r="A2834" i="16"/>
  <c r="A2833" i="16"/>
  <c r="A2832" i="16"/>
  <c r="A2831" i="16"/>
  <c r="A2830" i="16"/>
  <c r="A2829" i="16"/>
  <c r="A2828" i="16"/>
  <c r="A2827" i="16"/>
  <c r="A2826" i="16"/>
  <c r="A2825" i="16"/>
  <c r="A2824" i="16"/>
  <c r="A2823" i="16"/>
  <c r="A2822" i="16"/>
  <c r="A2821" i="16"/>
  <c r="A2820" i="16"/>
  <c r="A2819" i="16"/>
  <c r="A2818" i="16"/>
  <c r="A2817" i="16"/>
  <c r="A2816" i="16"/>
  <c r="A2815" i="16"/>
  <c r="A2814" i="16"/>
  <c r="A2813" i="16"/>
  <c r="A2812" i="16"/>
  <c r="A2811" i="16"/>
  <c r="A2810" i="16"/>
  <c r="A2809" i="16"/>
  <c r="A2808" i="16"/>
  <c r="A2807" i="16"/>
  <c r="A2806" i="16"/>
  <c r="A2805" i="16"/>
  <c r="A2804" i="16"/>
  <c r="A2803" i="16"/>
  <c r="A2802" i="16"/>
  <c r="A2801" i="16"/>
  <c r="A2800" i="16"/>
  <c r="A2799" i="16"/>
  <c r="A2798" i="16"/>
  <c r="A2797" i="16"/>
  <c r="A2796" i="16"/>
  <c r="A2795" i="16"/>
  <c r="A2794" i="16"/>
  <c r="A2793" i="16"/>
  <c r="A2792" i="16"/>
  <c r="A2791" i="16"/>
  <c r="A2790" i="16"/>
  <c r="A2789" i="16"/>
  <c r="A2788" i="16"/>
  <c r="A2787" i="16"/>
  <c r="A2786" i="16"/>
  <c r="A2785" i="16"/>
  <c r="A2784" i="16"/>
  <c r="A2783" i="16"/>
  <c r="A2782" i="16"/>
  <c r="A2781" i="16"/>
  <c r="A2780" i="16"/>
  <c r="A2779" i="16"/>
  <c r="A2778" i="16"/>
  <c r="A2777" i="16"/>
  <c r="A2776" i="16"/>
  <c r="A2775" i="16"/>
  <c r="A2774" i="16"/>
  <c r="A2773" i="16"/>
  <c r="A2772" i="16"/>
  <c r="A2771" i="16"/>
  <c r="A2770" i="16"/>
  <c r="A2769" i="16"/>
  <c r="A2768" i="16"/>
  <c r="A2767" i="16"/>
  <c r="A2766" i="16"/>
  <c r="A2765" i="16"/>
  <c r="A2764" i="16"/>
  <c r="A2763" i="16"/>
  <c r="A2762" i="16"/>
  <c r="A2761" i="16"/>
  <c r="A2760" i="16"/>
  <c r="A2759" i="16"/>
  <c r="A2758" i="16"/>
  <c r="A2757" i="16"/>
  <c r="A2756" i="16"/>
  <c r="A2755" i="16"/>
  <c r="A2754" i="16"/>
  <c r="A2753" i="16"/>
  <c r="A2752" i="16"/>
  <c r="A2751" i="16"/>
  <c r="A2750" i="16"/>
  <c r="A2749" i="16"/>
  <c r="A2748" i="16"/>
  <c r="A2747" i="16"/>
  <c r="A2746" i="16"/>
  <c r="A2745" i="16"/>
  <c r="A2744" i="16"/>
  <c r="A2743" i="16"/>
  <c r="A2742" i="16"/>
  <c r="A2741" i="16"/>
  <c r="A2740" i="16"/>
  <c r="A2739" i="16"/>
  <c r="A2738" i="16"/>
  <c r="A2737" i="16"/>
  <c r="A2736" i="16"/>
  <c r="A2735" i="16"/>
  <c r="A2734" i="16"/>
  <c r="A2733" i="16"/>
  <c r="A2732" i="16"/>
  <c r="A2731" i="16"/>
  <c r="A2730" i="16"/>
  <c r="A2729" i="16"/>
  <c r="A2728" i="16"/>
  <c r="A2727" i="16"/>
  <c r="A2726" i="16"/>
  <c r="A2725" i="16"/>
  <c r="A2724" i="16"/>
  <c r="A2723" i="16"/>
  <c r="A2722" i="16"/>
  <c r="A2721" i="16"/>
  <c r="A2720" i="16"/>
  <c r="A2719" i="16"/>
  <c r="A2718" i="16"/>
  <c r="A2717" i="16"/>
  <c r="A2716" i="16"/>
  <c r="A2715" i="16"/>
  <c r="A2714" i="16"/>
  <c r="A2713" i="16"/>
  <c r="A2712" i="16"/>
  <c r="A2711" i="16"/>
  <c r="A2710" i="16"/>
  <c r="A2709" i="16"/>
  <c r="A2708" i="16"/>
  <c r="A2707" i="16"/>
  <c r="A2706" i="16"/>
  <c r="A2705" i="16"/>
  <c r="A2704" i="16"/>
  <c r="A2703" i="16"/>
  <c r="A2702" i="16"/>
  <c r="A2701" i="16"/>
  <c r="A2700" i="16"/>
  <c r="A2699" i="16"/>
  <c r="A2698" i="16"/>
  <c r="A2697" i="16"/>
  <c r="A2696" i="16"/>
  <c r="A2695" i="16"/>
  <c r="A2694" i="16"/>
  <c r="A2693" i="16"/>
  <c r="A2692" i="16"/>
  <c r="A2691" i="16"/>
  <c r="A2690" i="16"/>
  <c r="A2689" i="16"/>
  <c r="A2688" i="16"/>
  <c r="A2687" i="16"/>
  <c r="A2686" i="16"/>
  <c r="A2685" i="16"/>
  <c r="A2684" i="16"/>
  <c r="A2683" i="16"/>
  <c r="A2682" i="16"/>
  <c r="A2681" i="16"/>
  <c r="A2680" i="16"/>
  <c r="A2679" i="16"/>
  <c r="A2678" i="16"/>
  <c r="A2677" i="16"/>
  <c r="A2676" i="16"/>
  <c r="A2675" i="16"/>
  <c r="A2674" i="16"/>
  <c r="A2673" i="16"/>
  <c r="A2672" i="16"/>
  <c r="A2671" i="16"/>
  <c r="A2670" i="16"/>
  <c r="A2669" i="16"/>
  <c r="A2668" i="16"/>
  <c r="A2667" i="16"/>
  <c r="A2666" i="16"/>
  <c r="A2665" i="16"/>
  <c r="A2664" i="16"/>
  <c r="A2663" i="16"/>
  <c r="A2662" i="16"/>
  <c r="A2661" i="16"/>
  <c r="A2660" i="16"/>
  <c r="A2659" i="16"/>
  <c r="A2658" i="16"/>
  <c r="A2657" i="16"/>
  <c r="A2656" i="16"/>
  <c r="A2655" i="16"/>
  <c r="A2654" i="16"/>
  <c r="A2653" i="16"/>
  <c r="A2652" i="16"/>
  <c r="A2651" i="16"/>
  <c r="A2650" i="16"/>
  <c r="A2649" i="16"/>
  <c r="A2648" i="16"/>
  <c r="A2647" i="16"/>
  <c r="A2646" i="16"/>
  <c r="A2645" i="16"/>
  <c r="A2644" i="16"/>
  <c r="A2643" i="16"/>
  <c r="A2642" i="16"/>
  <c r="A2641" i="16"/>
  <c r="A2640" i="16"/>
  <c r="A2639" i="16"/>
  <c r="A2638" i="16"/>
  <c r="A2637" i="16"/>
  <c r="A2636" i="16"/>
  <c r="A2635" i="16"/>
  <c r="A2634" i="16"/>
  <c r="A2633" i="16"/>
  <c r="A2632" i="16"/>
  <c r="A2631" i="16"/>
  <c r="A2630" i="16"/>
  <c r="A2629" i="16"/>
  <c r="A2628" i="16"/>
  <c r="A2627" i="16"/>
  <c r="A2626" i="16"/>
  <c r="A2625" i="16"/>
  <c r="A2624" i="16"/>
  <c r="A2623" i="16"/>
  <c r="A2622" i="16"/>
  <c r="A2621" i="16"/>
  <c r="A2620" i="16"/>
  <c r="A2619" i="16"/>
  <c r="A2618" i="16"/>
  <c r="A2617" i="16"/>
  <c r="A2616" i="16"/>
  <c r="A2615" i="16"/>
  <c r="A2614" i="16"/>
  <c r="A2613" i="16"/>
  <c r="A2612" i="16"/>
  <c r="A2611" i="16"/>
  <c r="A2610" i="16"/>
  <c r="A2609" i="16"/>
  <c r="A2608" i="16"/>
  <c r="A2607" i="16"/>
  <c r="A2606" i="16"/>
  <c r="A2605" i="16"/>
  <c r="A2604" i="16"/>
  <c r="A2603" i="16"/>
  <c r="A2602" i="16"/>
  <c r="A2601" i="16"/>
  <c r="A2600" i="16"/>
  <c r="A2599" i="16"/>
  <c r="A2598" i="16"/>
  <c r="A2597" i="16"/>
  <c r="A2596" i="16"/>
  <c r="A2595" i="16"/>
  <c r="A2594" i="16"/>
  <c r="A2593" i="16"/>
  <c r="A2592" i="16"/>
  <c r="A2591" i="16"/>
  <c r="A2590" i="16"/>
  <c r="A2589" i="16"/>
  <c r="A2588" i="16"/>
  <c r="A2587" i="16"/>
  <c r="A2586" i="16"/>
  <c r="A2585" i="16"/>
  <c r="A2584" i="16"/>
  <c r="A2583" i="16"/>
  <c r="A2582" i="16"/>
  <c r="A2581" i="16"/>
  <c r="A2580" i="16"/>
  <c r="A2579" i="16"/>
  <c r="A2578" i="16"/>
  <c r="A2577" i="16"/>
  <c r="A2576" i="16"/>
  <c r="A2575" i="16"/>
  <c r="A2574" i="16"/>
  <c r="A2573" i="16"/>
  <c r="A2572" i="16"/>
  <c r="A2571" i="16"/>
  <c r="A2570" i="16"/>
  <c r="A2569" i="16"/>
  <c r="A2568" i="16"/>
  <c r="A2567" i="16"/>
  <c r="A2566" i="16"/>
  <c r="A2565" i="16"/>
  <c r="A2564" i="16"/>
  <c r="A2563" i="16"/>
  <c r="A2562" i="16"/>
  <c r="A2561" i="16"/>
  <c r="A2560" i="16"/>
  <c r="A2559" i="16"/>
  <c r="A2558" i="16"/>
  <c r="A2557" i="16"/>
  <c r="A2556" i="16"/>
  <c r="A2555" i="16"/>
  <c r="A2554" i="16"/>
  <c r="A2553" i="16"/>
  <c r="A2552" i="16"/>
  <c r="A2551" i="16"/>
  <c r="A2550" i="16"/>
  <c r="A2549" i="16"/>
  <c r="A2548" i="16"/>
  <c r="A2547" i="16"/>
  <c r="A2546" i="16"/>
  <c r="A2545" i="16"/>
  <c r="A2544" i="16"/>
  <c r="A2543" i="16"/>
  <c r="A2542" i="16"/>
  <c r="A2541" i="16"/>
  <c r="A2540" i="16"/>
  <c r="A2539" i="16"/>
  <c r="A2538" i="16"/>
  <c r="A2537" i="16"/>
  <c r="A2536" i="16"/>
  <c r="A2535" i="16"/>
  <c r="A2534" i="16"/>
  <c r="A2533" i="16"/>
  <c r="A2532" i="16"/>
  <c r="A2531" i="16"/>
  <c r="A2530" i="16"/>
  <c r="A2529" i="16"/>
  <c r="A2528" i="16"/>
  <c r="A2527" i="16"/>
  <c r="A2526" i="16"/>
  <c r="A2525" i="16"/>
  <c r="A2524" i="16"/>
  <c r="A2523" i="16"/>
  <c r="A2522" i="16"/>
  <c r="A2521" i="16"/>
  <c r="A2520" i="16"/>
  <c r="A2519" i="16"/>
  <c r="A2518" i="16"/>
  <c r="A2517" i="16"/>
  <c r="A2516" i="16"/>
  <c r="A2515" i="16"/>
  <c r="A2514" i="16"/>
  <c r="A2513" i="16"/>
  <c r="A2512" i="16"/>
  <c r="A2511" i="16"/>
  <c r="A2510" i="16"/>
  <c r="A2509" i="16"/>
  <c r="A2508" i="16"/>
  <c r="A2507" i="16"/>
  <c r="A2506" i="16"/>
  <c r="A2505" i="16"/>
  <c r="A2504" i="16"/>
  <c r="A2503" i="16"/>
  <c r="A2502" i="16"/>
  <c r="A2501" i="16"/>
  <c r="A2500" i="16"/>
  <c r="A2499" i="16"/>
  <c r="A2498" i="16"/>
  <c r="A2497" i="16"/>
  <c r="A2496" i="16"/>
  <c r="A2495" i="16"/>
  <c r="A2494" i="16"/>
  <c r="A2493" i="16"/>
  <c r="A2492" i="16"/>
  <c r="A2491" i="16"/>
  <c r="A2490" i="16"/>
  <c r="A2489" i="16"/>
  <c r="A2488" i="16"/>
  <c r="A2487" i="16"/>
  <c r="A2486" i="16"/>
  <c r="A2485" i="16"/>
  <c r="A2484" i="16"/>
  <c r="A2483" i="16"/>
  <c r="A2482" i="16"/>
  <c r="A2481" i="16"/>
  <c r="A2480" i="16"/>
  <c r="A2479" i="16"/>
  <c r="A2478" i="16"/>
  <c r="A2477" i="16"/>
  <c r="A2476" i="16"/>
  <c r="A2475" i="16"/>
  <c r="A2474" i="16"/>
  <c r="A2473" i="16"/>
  <c r="A2472" i="16"/>
  <c r="A2471" i="16"/>
  <c r="A2470" i="16"/>
  <c r="A2469" i="16"/>
  <c r="A2468" i="16"/>
  <c r="A2467" i="16"/>
  <c r="A2466" i="16"/>
  <c r="A2465" i="16"/>
  <c r="A2464" i="16"/>
  <c r="A2463" i="16"/>
  <c r="A2462" i="16"/>
  <c r="A2461" i="16"/>
  <c r="A2460" i="16"/>
  <c r="A2459" i="16"/>
  <c r="A2458" i="16"/>
  <c r="A2457" i="16"/>
  <c r="A2456" i="16"/>
  <c r="A2455" i="16"/>
  <c r="A2454" i="16"/>
  <c r="A2453" i="16"/>
  <c r="A2452" i="16"/>
  <c r="A2451" i="16"/>
  <c r="A2450" i="16"/>
  <c r="A2449" i="16"/>
  <c r="A2448" i="16"/>
  <c r="A2447" i="16"/>
  <c r="A2446" i="16"/>
  <c r="A2445" i="16"/>
  <c r="A2444" i="16"/>
  <c r="A2443" i="16"/>
  <c r="A2442" i="16"/>
  <c r="A2441" i="16"/>
  <c r="A2440" i="16"/>
  <c r="A2439" i="16"/>
  <c r="A2438" i="16"/>
  <c r="A2437" i="16"/>
  <c r="A2436" i="16"/>
  <c r="A2435" i="16"/>
  <c r="A2434" i="16"/>
  <c r="A2433" i="16"/>
  <c r="A2432" i="16"/>
  <c r="A2431" i="16"/>
  <c r="A2430" i="16"/>
  <c r="A2429" i="16"/>
  <c r="A2428" i="16"/>
  <c r="A2427" i="16"/>
  <c r="A2426" i="16"/>
  <c r="A2425" i="16"/>
  <c r="A2424" i="16"/>
  <c r="A2423" i="16"/>
  <c r="A2422" i="16"/>
  <c r="A2421" i="16"/>
  <c r="A2420" i="16"/>
  <c r="A2419" i="16"/>
  <c r="A2418" i="16"/>
  <c r="A2417" i="16"/>
  <c r="A2416" i="16"/>
  <c r="A2415" i="16"/>
  <c r="A2414" i="16"/>
  <c r="A2413" i="16"/>
  <c r="A2412" i="16"/>
  <c r="A2411" i="16"/>
  <c r="A2410" i="16"/>
  <c r="A2409" i="16"/>
  <c r="A2408" i="16"/>
  <c r="A2407" i="16"/>
  <c r="A2406" i="16"/>
  <c r="A2405" i="16"/>
  <c r="A2404" i="16"/>
  <c r="A2403" i="16"/>
  <c r="A2402" i="16"/>
  <c r="A2401" i="16"/>
  <c r="A2400" i="16"/>
  <c r="A2399" i="16"/>
  <c r="A2398" i="16"/>
  <c r="A2397" i="16"/>
  <c r="A2396" i="16"/>
  <c r="A2395" i="16"/>
  <c r="A2394" i="16"/>
  <c r="A2393" i="16"/>
  <c r="A2392" i="16"/>
  <c r="A2391" i="16"/>
  <c r="A2390" i="16"/>
  <c r="A2389" i="16"/>
  <c r="A2388" i="16"/>
  <c r="A2387" i="16"/>
  <c r="A2386" i="16"/>
  <c r="A2385" i="16"/>
  <c r="A2384" i="16"/>
  <c r="A2383" i="16"/>
  <c r="A2382" i="16"/>
  <c r="A2381" i="16"/>
  <c r="A2380" i="16"/>
  <c r="A2379" i="16"/>
  <c r="A2378" i="16"/>
  <c r="A2377" i="16"/>
  <c r="A2376" i="16"/>
  <c r="A2375" i="16"/>
  <c r="A2374" i="16"/>
  <c r="A2373" i="16"/>
  <c r="A2372" i="16"/>
  <c r="A2371" i="16"/>
  <c r="A2370" i="16"/>
  <c r="A2369" i="16"/>
  <c r="A2368" i="16"/>
  <c r="A2367" i="16"/>
  <c r="A2366" i="16"/>
  <c r="A2365" i="16"/>
  <c r="A2364" i="16"/>
  <c r="A2363" i="16"/>
  <c r="A2362" i="16"/>
  <c r="A2361" i="16"/>
  <c r="A2360" i="16"/>
  <c r="A2359" i="16"/>
  <c r="A2358" i="16"/>
  <c r="A2357" i="16"/>
  <c r="A2356" i="16"/>
  <c r="A2355" i="16"/>
  <c r="A2354" i="16"/>
  <c r="A2353" i="16"/>
  <c r="A2352" i="16"/>
  <c r="A2351" i="16"/>
  <c r="A2350" i="16"/>
  <c r="A2349" i="16"/>
  <c r="A2348" i="16"/>
  <c r="A2347" i="16"/>
  <c r="A2346" i="16"/>
  <c r="A2345" i="16"/>
  <c r="A2344" i="16"/>
  <c r="A2343" i="16"/>
  <c r="A2342" i="16"/>
  <c r="A2341" i="16"/>
  <c r="A2340" i="16"/>
  <c r="A2339" i="16"/>
  <c r="A2338" i="16"/>
  <c r="A2337" i="16"/>
  <c r="A2336" i="16"/>
  <c r="A2335" i="16"/>
  <c r="A2334" i="16"/>
  <c r="A2333" i="16"/>
  <c r="A2332" i="16"/>
  <c r="A2331" i="16"/>
  <c r="A2330" i="16"/>
  <c r="A2329" i="16"/>
  <c r="A2328" i="16"/>
  <c r="A2327" i="16"/>
  <c r="A2326" i="16"/>
  <c r="A2325" i="16"/>
  <c r="A2324" i="16"/>
  <c r="A2323" i="16"/>
  <c r="A2322" i="16"/>
  <c r="A2321" i="16"/>
  <c r="A2320" i="16"/>
  <c r="A2319" i="16"/>
  <c r="A2318" i="16"/>
  <c r="A2317" i="16"/>
  <c r="A2316" i="16"/>
  <c r="A2315" i="16"/>
  <c r="A2314" i="16"/>
  <c r="A2313" i="16"/>
  <c r="A2312" i="16"/>
  <c r="A2311" i="16"/>
  <c r="A2310" i="16"/>
  <c r="A2309" i="16"/>
  <c r="A2308" i="16"/>
  <c r="A2307" i="16"/>
  <c r="A2306" i="16"/>
  <c r="A2305" i="16"/>
  <c r="A2304" i="16"/>
  <c r="A2303" i="16"/>
  <c r="A2302" i="16"/>
  <c r="A2301" i="16"/>
  <c r="A2300" i="16"/>
  <c r="A2299" i="16"/>
  <c r="A2298" i="16"/>
  <c r="A2297" i="16"/>
  <c r="A2296" i="16"/>
  <c r="A2295" i="16"/>
  <c r="A2294" i="16"/>
  <c r="A2293" i="16"/>
  <c r="A2292" i="16"/>
  <c r="A2291" i="16"/>
  <c r="A2290" i="16"/>
  <c r="A2289" i="16"/>
  <c r="A2288" i="16"/>
  <c r="A2287" i="16"/>
  <c r="A2286" i="16"/>
  <c r="A2285" i="16"/>
  <c r="A2284" i="16"/>
  <c r="A2283" i="16"/>
  <c r="A2282" i="16"/>
  <c r="A2281" i="16"/>
  <c r="A2280" i="16"/>
  <c r="A2279" i="16"/>
  <c r="A2278" i="16"/>
  <c r="A2277" i="16"/>
  <c r="A2276" i="16"/>
  <c r="A2275" i="16"/>
  <c r="A2274" i="16"/>
  <c r="A2273" i="16"/>
  <c r="A2272" i="16"/>
  <c r="A2271" i="16"/>
  <c r="A2270" i="16"/>
  <c r="A2269" i="16"/>
  <c r="A2268" i="16"/>
  <c r="A2267" i="16"/>
  <c r="A2266" i="16"/>
  <c r="A2265" i="16"/>
  <c r="A2264" i="16"/>
  <c r="A2263" i="16"/>
  <c r="A2262" i="16"/>
  <c r="A2261" i="16"/>
  <c r="A2260" i="16"/>
  <c r="A2259" i="16"/>
  <c r="A2258" i="16"/>
  <c r="A2257" i="16"/>
  <c r="A2256" i="16"/>
  <c r="A2255" i="16"/>
  <c r="A2254" i="16"/>
  <c r="A2253" i="16"/>
  <c r="A2252" i="16"/>
  <c r="A2251" i="16"/>
  <c r="A2250" i="16"/>
  <c r="A2249" i="16"/>
  <c r="A2248" i="16"/>
  <c r="A2247" i="16"/>
  <c r="A2246" i="16"/>
  <c r="A2245" i="16"/>
  <c r="A2244" i="16"/>
  <c r="A2243" i="16"/>
  <c r="A2242" i="16"/>
  <c r="A2241" i="16"/>
  <c r="A2240" i="16"/>
  <c r="A2239" i="16"/>
  <c r="A2238" i="16"/>
  <c r="A2237" i="16"/>
  <c r="A2236" i="16"/>
  <c r="A2235" i="16"/>
  <c r="A2234" i="16"/>
  <c r="A2233" i="16"/>
  <c r="A2232" i="16"/>
  <c r="A2231" i="16"/>
  <c r="A2230" i="16"/>
  <c r="A2229" i="16"/>
  <c r="A2228" i="16"/>
  <c r="A2227" i="16"/>
  <c r="A2226" i="16"/>
  <c r="A2225" i="16"/>
  <c r="A2224" i="16"/>
  <c r="A2223" i="16"/>
  <c r="A2222" i="16"/>
  <c r="A2221" i="16"/>
  <c r="A2220" i="16"/>
  <c r="A2219" i="16"/>
  <c r="A2218" i="16"/>
  <c r="A2217" i="16"/>
  <c r="A2216" i="16"/>
  <c r="A2215" i="16"/>
  <c r="A2214" i="16"/>
  <c r="A2213" i="16"/>
  <c r="A2212" i="16"/>
  <c r="A2211" i="16"/>
  <c r="A2210" i="16"/>
  <c r="A2209" i="16"/>
  <c r="A2208" i="16"/>
  <c r="A2207" i="16"/>
  <c r="A2206" i="16"/>
  <c r="A2205" i="16"/>
  <c r="A2204" i="16"/>
  <c r="A2203" i="16"/>
  <c r="A2202" i="16"/>
  <c r="A2201" i="16"/>
  <c r="A2200" i="16"/>
  <c r="A2199" i="16"/>
  <c r="A2198" i="16"/>
  <c r="A2197" i="16"/>
  <c r="A2196" i="16"/>
  <c r="A2195" i="16"/>
  <c r="A2194" i="16"/>
  <c r="A2193" i="16"/>
  <c r="A2192" i="16"/>
  <c r="A2191" i="16"/>
  <c r="A2190" i="16"/>
  <c r="A2189" i="16"/>
  <c r="A2188" i="16"/>
  <c r="A2187" i="16"/>
  <c r="A2186" i="16"/>
  <c r="A2185" i="16"/>
  <c r="A2184" i="16"/>
  <c r="A2183" i="16"/>
  <c r="A2182" i="16"/>
  <c r="A2181" i="16"/>
  <c r="A2180" i="16"/>
  <c r="A2179" i="16"/>
  <c r="A2178" i="16"/>
  <c r="A2177" i="16"/>
  <c r="A2176" i="16"/>
  <c r="A2175" i="16"/>
  <c r="A2174" i="16"/>
  <c r="A2173" i="16"/>
  <c r="A2172" i="16"/>
  <c r="A2171" i="16"/>
  <c r="A2170" i="16"/>
  <c r="A2169" i="16"/>
  <c r="A2168" i="16"/>
  <c r="A2167" i="16"/>
  <c r="A2166" i="16"/>
  <c r="A2165" i="16"/>
  <c r="A2164" i="16"/>
  <c r="A2163" i="16"/>
  <c r="A2162" i="16"/>
  <c r="A2161" i="16"/>
  <c r="A2160" i="16"/>
  <c r="A2159" i="16"/>
  <c r="A2158" i="16"/>
  <c r="A2157" i="16"/>
  <c r="A2156" i="16"/>
  <c r="A2155" i="16"/>
  <c r="A2154" i="16"/>
  <c r="A2153" i="16"/>
  <c r="A2152" i="16"/>
  <c r="A2151" i="16"/>
  <c r="A2150" i="16"/>
  <c r="A2149" i="16"/>
  <c r="A2148" i="16"/>
  <c r="A2147" i="16"/>
  <c r="A2146" i="16"/>
  <c r="A2145" i="16"/>
  <c r="A2144" i="16"/>
  <c r="A2143" i="16"/>
  <c r="A2142" i="16"/>
  <c r="A2141" i="16"/>
  <c r="A2140" i="16"/>
  <c r="A2139" i="16"/>
  <c r="A2138" i="16"/>
  <c r="A2137" i="16"/>
  <c r="A2136" i="16"/>
  <c r="A2135" i="16"/>
  <c r="A2134" i="16"/>
  <c r="A2133" i="16"/>
  <c r="A2132" i="16"/>
  <c r="A2131" i="16"/>
  <c r="A2130" i="16"/>
  <c r="A2129" i="16"/>
  <c r="A2128" i="16"/>
  <c r="A2127" i="16"/>
  <c r="A2126" i="16"/>
  <c r="A2125" i="16"/>
  <c r="A2124" i="16"/>
  <c r="A2123" i="16"/>
  <c r="A2122" i="16"/>
  <c r="A2121" i="16"/>
  <c r="A2120" i="16"/>
  <c r="A2119" i="16"/>
  <c r="A2118" i="16"/>
  <c r="A2117" i="16"/>
  <c r="A2116" i="16"/>
  <c r="A2115" i="16"/>
  <c r="A2114" i="16"/>
  <c r="A2113" i="16"/>
  <c r="A2112" i="16"/>
  <c r="A2111" i="16"/>
  <c r="A2110" i="16"/>
  <c r="A2109" i="16"/>
  <c r="A2108" i="16"/>
  <c r="A2107" i="16"/>
  <c r="A2106" i="16"/>
  <c r="A2105" i="16"/>
  <c r="A2104" i="16"/>
  <c r="A2103" i="16"/>
  <c r="A2102" i="16"/>
  <c r="A2101" i="16"/>
  <c r="A2100" i="16"/>
  <c r="A2099" i="16"/>
  <c r="A2098" i="16"/>
  <c r="A2097" i="16"/>
  <c r="A2096" i="16"/>
  <c r="A2095" i="16"/>
  <c r="A2094" i="16"/>
  <c r="A2093" i="16"/>
  <c r="A2092" i="16"/>
  <c r="A2091" i="16"/>
  <c r="A2090" i="16"/>
  <c r="A2089" i="16"/>
  <c r="A2088" i="16"/>
  <c r="A2087" i="16"/>
  <c r="A2086" i="16"/>
  <c r="A2085" i="16"/>
  <c r="A2084" i="16"/>
  <c r="A2083" i="16"/>
  <c r="A2082" i="16"/>
  <c r="A2081" i="16"/>
  <c r="A2080" i="16"/>
  <c r="A2079" i="16"/>
  <c r="A2078" i="16"/>
  <c r="A2077" i="16"/>
  <c r="A2076" i="16"/>
  <c r="A2075" i="16"/>
  <c r="A2074" i="16"/>
  <c r="A2073" i="16"/>
  <c r="A2072" i="16"/>
  <c r="A2071" i="16"/>
  <c r="A2070" i="16"/>
  <c r="A2069" i="16"/>
  <c r="A2068" i="16"/>
  <c r="A2067" i="16"/>
  <c r="A2066" i="16"/>
  <c r="A2065" i="16"/>
  <c r="A2064" i="16"/>
  <c r="A2063" i="16"/>
  <c r="A2062" i="16"/>
  <c r="A2061" i="16"/>
  <c r="A2060" i="16"/>
  <c r="A2059" i="16"/>
  <c r="A2058" i="16"/>
  <c r="A2057" i="16"/>
  <c r="A2056" i="16"/>
  <c r="A2055" i="16"/>
  <c r="A2054" i="16"/>
  <c r="A2053" i="16"/>
  <c r="A2052" i="16"/>
  <c r="A2051" i="16"/>
  <c r="A2050" i="16"/>
  <c r="A2049" i="16"/>
  <c r="A2048" i="16"/>
  <c r="A2047" i="16"/>
  <c r="A2046" i="16"/>
  <c r="A2045" i="16"/>
  <c r="A2044" i="16"/>
  <c r="A2043" i="16"/>
  <c r="A2042" i="16"/>
  <c r="A2041" i="16"/>
  <c r="A2040" i="16"/>
  <c r="A2039" i="16"/>
  <c r="A2038" i="16"/>
  <c r="A2037" i="16"/>
  <c r="A2036" i="16"/>
  <c r="A2035" i="16"/>
  <c r="A2034" i="16"/>
  <c r="A2033" i="16"/>
  <c r="A2032" i="16"/>
  <c r="A2031" i="16"/>
  <c r="A2030" i="16"/>
  <c r="A2029" i="16"/>
  <c r="A2028" i="16"/>
  <c r="A2027" i="16"/>
  <c r="A2026" i="16"/>
  <c r="A2025" i="16"/>
  <c r="A2024" i="16"/>
  <c r="A2023" i="16"/>
  <c r="A2022" i="16"/>
  <c r="A2021" i="16"/>
  <c r="A2020" i="16"/>
  <c r="A2019" i="16"/>
  <c r="A2018" i="16"/>
  <c r="A2017" i="16"/>
  <c r="A2016" i="16"/>
  <c r="A2015" i="16"/>
  <c r="A2014" i="16"/>
  <c r="A2013" i="16"/>
  <c r="A2012" i="16"/>
  <c r="A2011" i="16"/>
  <c r="A2010" i="16"/>
  <c r="A2009" i="16"/>
  <c r="A2008" i="16"/>
  <c r="A2007" i="16"/>
  <c r="A2006" i="16"/>
  <c r="A2005" i="16"/>
  <c r="A2004" i="16"/>
  <c r="A2003" i="16"/>
  <c r="A2002" i="16"/>
  <c r="A2001" i="16"/>
  <c r="A2000" i="16"/>
  <c r="A1999" i="16"/>
  <c r="A1998" i="16"/>
  <c r="A1997" i="16"/>
  <c r="A1996" i="16"/>
  <c r="A1995" i="16"/>
  <c r="A1994" i="16"/>
  <c r="A1993" i="16"/>
  <c r="A1992" i="16"/>
  <c r="A1991" i="16"/>
  <c r="A1990" i="16"/>
  <c r="A1989" i="16"/>
  <c r="A1988" i="16"/>
  <c r="A1987" i="16"/>
  <c r="A1986" i="16"/>
  <c r="A1985" i="16"/>
  <c r="A1984" i="16"/>
  <c r="A1983" i="16"/>
  <c r="A1982" i="16"/>
  <c r="A1981" i="16"/>
  <c r="A1980" i="16"/>
  <c r="A1979" i="16"/>
  <c r="A1978" i="16"/>
  <c r="A1977" i="16"/>
  <c r="A1976" i="16"/>
  <c r="A1975" i="16"/>
  <c r="A1974" i="16"/>
  <c r="A1973" i="16"/>
  <c r="A1972" i="16"/>
  <c r="A1971" i="16"/>
  <c r="A1970" i="16"/>
  <c r="A1969" i="16"/>
  <c r="A1968" i="16"/>
  <c r="A1967" i="16"/>
  <c r="A1966" i="16"/>
  <c r="A1965" i="16"/>
  <c r="A1964" i="16"/>
  <c r="A1963" i="16"/>
  <c r="A1962" i="16"/>
  <c r="A1961" i="16"/>
  <c r="A1960" i="16"/>
  <c r="A1959" i="16"/>
  <c r="A1958" i="16"/>
  <c r="A1957" i="16"/>
  <c r="A1956" i="16"/>
  <c r="A1955" i="16"/>
  <c r="A1954" i="16"/>
  <c r="A1953" i="16"/>
  <c r="A1952" i="16"/>
  <c r="A1951" i="16"/>
  <c r="A1950" i="16"/>
  <c r="A1949" i="16"/>
  <c r="A1948" i="16"/>
  <c r="A1947" i="16"/>
  <c r="A1946" i="16"/>
  <c r="A1945" i="16"/>
  <c r="A1944" i="16"/>
  <c r="A1943" i="16"/>
  <c r="A1942" i="16"/>
  <c r="A1941" i="16"/>
  <c r="A1940" i="16"/>
  <c r="A1939" i="16"/>
  <c r="A1938" i="16"/>
  <c r="A1937" i="16"/>
  <c r="A1936" i="16"/>
  <c r="A1935" i="16"/>
  <c r="A1934" i="16"/>
  <c r="A1933" i="16"/>
  <c r="A1932" i="16"/>
  <c r="A1931" i="16"/>
  <c r="A1930" i="16"/>
  <c r="A1929" i="16"/>
  <c r="A1928" i="16"/>
  <c r="A1927" i="16"/>
  <c r="A1926" i="16"/>
  <c r="A1925" i="16"/>
  <c r="A1924" i="16"/>
  <c r="A1923" i="16"/>
  <c r="A1922" i="16"/>
  <c r="A1921" i="16"/>
  <c r="A1920" i="16"/>
  <c r="A1919" i="16"/>
  <c r="A1918" i="16"/>
  <c r="A1917" i="16"/>
  <c r="A1916" i="16"/>
  <c r="A1915" i="16"/>
  <c r="A1914" i="16"/>
  <c r="A1913" i="16"/>
  <c r="A1912" i="16"/>
  <c r="A1911" i="16"/>
  <c r="A1910" i="16"/>
  <c r="A1909" i="16"/>
  <c r="A1908" i="16"/>
  <c r="A1907" i="16"/>
  <c r="A1906" i="16"/>
  <c r="A1905" i="16"/>
  <c r="A1904" i="16"/>
  <c r="A1903" i="16"/>
  <c r="A1902" i="16"/>
  <c r="A1901" i="16"/>
  <c r="A1900" i="16"/>
  <c r="A1899" i="16"/>
  <c r="A1898" i="16"/>
  <c r="A1897" i="16"/>
  <c r="A1896" i="16"/>
  <c r="A1895" i="16"/>
  <c r="A1894" i="16"/>
  <c r="A1893" i="16"/>
  <c r="A1892" i="16"/>
  <c r="A1891" i="16"/>
  <c r="A1890" i="16"/>
  <c r="A1889" i="16"/>
  <c r="A1888" i="16"/>
  <c r="A1887" i="16"/>
  <c r="A1886" i="16"/>
  <c r="A1885" i="16"/>
  <c r="A1884" i="16"/>
  <c r="A1883" i="16"/>
  <c r="A1882" i="16"/>
  <c r="A1881" i="16"/>
  <c r="A1880" i="16"/>
  <c r="A1879" i="16"/>
  <c r="A1878" i="16"/>
  <c r="A1877" i="16"/>
  <c r="A1876" i="16"/>
  <c r="A1875" i="16"/>
  <c r="A1874" i="16"/>
  <c r="A1873" i="16"/>
  <c r="A1872" i="16"/>
  <c r="A1871" i="16"/>
  <c r="A1870" i="16"/>
  <c r="A1869" i="16"/>
  <c r="A1868" i="16"/>
  <c r="A1867" i="16"/>
  <c r="A1866" i="16"/>
  <c r="A1865" i="16"/>
  <c r="A1864" i="16"/>
  <c r="A1863" i="16"/>
  <c r="A1862" i="16"/>
  <c r="A1861" i="16"/>
  <c r="A1860" i="16"/>
  <c r="A1859" i="16"/>
  <c r="A1858" i="16"/>
  <c r="A1857" i="16"/>
  <c r="A1856" i="16"/>
  <c r="A1855" i="16"/>
  <c r="A1854" i="16"/>
  <c r="A1853" i="16"/>
  <c r="A1852" i="16"/>
  <c r="A1851" i="16"/>
  <c r="A1850" i="16"/>
  <c r="A1849" i="16"/>
  <c r="A1848" i="16"/>
  <c r="A1847" i="16"/>
  <c r="A1846" i="16"/>
  <c r="A1845" i="16"/>
  <c r="A1844" i="16"/>
  <c r="A1843" i="16"/>
  <c r="A1842" i="16"/>
  <c r="A1841" i="16"/>
  <c r="A1840" i="16"/>
  <c r="A1839" i="16"/>
  <c r="A1838" i="16"/>
  <c r="A1837" i="16"/>
  <c r="A1836" i="16"/>
  <c r="A1835" i="16"/>
  <c r="A1834" i="16"/>
  <c r="A1833" i="16"/>
  <c r="A1832" i="16"/>
  <c r="A1831" i="16"/>
  <c r="A1830" i="16"/>
  <c r="A1829" i="16"/>
  <c r="A1828" i="16"/>
  <c r="A1827" i="16"/>
  <c r="A1826" i="16"/>
  <c r="A1825" i="16"/>
  <c r="A1824" i="16"/>
  <c r="A1823" i="16"/>
  <c r="A1822" i="16"/>
  <c r="A1821" i="16"/>
  <c r="A1820" i="16"/>
  <c r="A1819" i="16"/>
  <c r="A1818" i="16"/>
  <c r="A1817" i="16"/>
  <c r="A1816" i="16"/>
  <c r="A1815" i="16"/>
  <c r="A1814" i="16"/>
  <c r="A1813" i="16"/>
  <c r="A1812" i="16"/>
  <c r="A1811" i="16"/>
  <c r="A1810" i="16"/>
  <c r="A1809" i="16"/>
  <c r="A1808" i="16"/>
  <c r="A1807" i="16"/>
  <c r="A1806" i="16"/>
  <c r="A1805" i="16"/>
  <c r="A1804" i="16"/>
  <c r="A1803" i="16"/>
  <c r="A1802" i="16"/>
  <c r="A1801" i="16"/>
  <c r="A1800" i="16"/>
  <c r="A1799" i="16"/>
  <c r="A1798" i="16"/>
  <c r="A1797" i="16"/>
  <c r="A1796" i="16"/>
  <c r="A1795" i="16"/>
  <c r="A1794" i="16"/>
  <c r="A1793" i="16"/>
  <c r="A1792" i="16"/>
  <c r="A1791" i="16"/>
  <c r="A1790" i="16"/>
  <c r="A1789" i="16"/>
  <c r="A1788" i="16"/>
  <c r="A1787" i="16"/>
  <c r="A1786" i="16"/>
  <c r="A1785" i="16"/>
  <c r="A1784" i="16"/>
  <c r="A1783" i="16"/>
  <c r="A1782" i="16"/>
  <c r="A1781" i="16"/>
  <c r="A1780" i="16"/>
  <c r="A1779" i="16"/>
  <c r="A1778" i="16"/>
  <c r="A1777" i="16"/>
  <c r="A1776" i="16"/>
  <c r="A1775" i="16"/>
  <c r="A1774" i="16"/>
  <c r="A1773" i="16"/>
  <c r="A1772" i="16"/>
  <c r="A1771" i="16"/>
  <c r="A1770" i="16"/>
  <c r="A1769" i="16"/>
  <c r="A1768" i="16"/>
  <c r="A1767" i="16"/>
  <c r="A1766" i="16"/>
  <c r="A1765" i="16"/>
  <c r="A1764" i="16"/>
  <c r="A1763" i="16"/>
  <c r="A1762" i="16"/>
  <c r="A1761" i="16"/>
  <c r="A1760" i="16"/>
  <c r="A1759" i="16"/>
  <c r="A1758" i="16"/>
  <c r="A1757" i="16"/>
  <c r="A1756" i="16"/>
  <c r="A1755" i="16"/>
  <c r="A1754" i="16"/>
  <c r="A1753" i="16"/>
  <c r="A1752" i="16"/>
  <c r="A1751" i="16"/>
  <c r="A1750" i="16"/>
  <c r="A1749" i="16"/>
  <c r="A1748" i="16"/>
  <c r="A1747" i="16"/>
  <c r="A1746" i="16"/>
  <c r="A1745" i="16"/>
  <c r="A1744" i="16"/>
  <c r="A1743" i="16"/>
  <c r="A1742" i="16"/>
  <c r="A1741" i="16"/>
  <c r="A1740" i="16"/>
  <c r="A1739" i="16"/>
  <c r="A1738" i="16"/>
  <c r="A1737" i="16"/>
  <c r="A1736" i="16"/>
  <c r="A1735" i="16"/>
  <c r="A1734" i="16"/>
  <c r="A1733" i="16"/>
  <c r="A1732" i="16"/>
  <c r="A1731" i="16"/>
  <c r="A1730" i="16"/>
  <c r="A1729" i="16"/>
  <c r="A1728" i="16"/>
  <c r="A1727" i="16"/>
  <c r="A1726" i="16"/>
  <c r="A1725" i="16"/>
  <c r="A1724" i="16"/>
  <c r="A1723" i="16"/>
  <c r="A1722" i="16"/>
  <c r="A1721" i="16"/>
  <c r="A1720" i="16"/>
  <c r="A1719" i="16"/>
  <c r="A1718" i="16"/>
  <c r="A1717" i="16"/>
  <c r="A1716" i="16"/>
  <c r="A1715" i="16"/>
  <c r="A1714" i="16"/>
  <c r="A1713" i="16"/>
  <c r="A1712" i="16"/>
  <c r="A1711" i="16"/>
  <c r="A1710" i="16"/>
  <c r="A1709" i="16"/>
  <c r="A1708" i="16"/>
  <c r="A1707" i="16"/>
  <c r="A1706" i="16"/>
  <c r="A1705" i="16"/>
  <c r="A1704" i="16"/>
  <c r="A1703" i="16"/>
  <c r="A1702" i="16"/>
  <c r="A1701" i="16"/>
  <c r="A1700" i="16"/>
  <c r="A1699" i="16"/>
  <c r="A1698" i="16"/>
  <c r="A1697" i="16"/>
  <c r="A1696" i="16"/>
  <c r="A1695" i="16"/>
  <c r="A1694" i="16"/>
  <c r="A1693" i="16"/>
  <c r="A1692" i="16"/>
  <c r="A1691" i="16"/>
  <c r="A1690" i="16"/>
  <c r="A1689" i="16"/>
  <c r="A1688" i="16"/>
  <c r="A1687" i="16"/>
  <c r="A1686" i="16"/>
  <c r="A1685" i="16"/>
  <c r="A1684" i="16"/>
  <c r="A1683" i="16"/>
  <c r="A1682" i="16"/>
  <c r="A1681" i="16"/>
  <c r="A1680" i="16"/>
  <c r="A1679" i="16"/>
  <c r="A1678" i="16"/>
  <c r="A1677" i="16"/>
  <c r="A1676" i="16"/>
  <c r="A1675" i="16"/>
  <c r="A1674" i="16"/>
  <c r="A1673" i="16"/>
  <c r="A1672" i="16"/>
  <c r="A1671" i="16"/>
  <c r="A1670" i="16"/>
  <c r="A1669" i="16"/>
  <c r="A1668" i="16"/>
  <c r="A1667" i="16"/>
  <c r="A1666" i="16"/>
  <c r="A1665" i="16"/>
  <c r="A1664" i="16"/>
  <c r="A1663" i="16"/>
  <c r="A1662" i="16"/>
  <c r="A1661" i="16"/>
  <c r="A1660" i="16"/>
  <c r="A1659" i="16"/>
  <c r="A1658" i="16"/>
  <c r="A1657" i="16"/>
  <c r="A1656" i="16"/>
  <c r="A1655" i="16"/>
  <c r="A1654" i="16"/>
  <c r="A1653" i="16"/>
  <c r="A1652" i="16"/>
  <c r="A1651" i="16"/>
  <c r="A1650" i="16"/>
  <c r="A1649" i="16"/>
  <c r="A1648" i="16"/>
  <c r="A1647" i="16"/>
  <c r="A1646" i="16"/>
  <c r="A1645" i="16"/>
  <c r="A1644" i="16"/>
  <c r="A1643" i="16"/>
  <c r="A1642" i="16"/>
  <c r="A1641" i="16"/>
  <c r="A1640" i="16"/>
  <c r="A1639" i="16"/>
  <c r="A1638" i="16"/>
  <c r="A1637" i="16"/>
  <c r="A1636" i="16"/>
  <c r="A1635" i="16"/>
  <c r="A1634" i="16"/>
  <c r="A1633" i="16"/>
  <c r="A1632" i="16"/>
  <c r="A1631" i="16"/>
  <c r="A1630" i="16"/>
  <c r="A1629" i="16"/>
  <c r="A1628" i="16"/>
  <c r="A1627" i="16"/>
  <c r="A1626" i="16"/>
  <c r="A1625" i="16"/>
  <c r="A1624" i="16"/>
  <c r="A1623" i="16"/>
  <c r="A1622" i="16"/>
  <c r="A1621" i="16"/>
  <c r="A1620" i="16"/>
  <c r="A1619" i="16"/>
  <c r="A1618" i="16"/>
  <c r="A1617" i="16"/>
  <c r="A1616" i="16"/>
  <c r="A1615" i="16"/>
  <c r="A1614" i="16"/>
  <c r="A1613" i="16"/>
  <c r="A1612" i="16"/>
  <c r="A1611" i="16"/>
  <c r="A1610" i="16"/>
  <c r="A1609" i="16"/>
  <c r="A1608" i="16"/>
  <c r="A1607" i="16"/>
  <c r="A1606" i="16"/>
  <c r="A1605" i="16"/>
  <c r="A1604" i="16"/>
  <c r="A1603" i="16"/>
  <c r="A1602" i="16"/>
  <c r="A1601" i="16"/>
  <c r="A1600" i="16"/>
  <c r="A1599" i="16"/>
  <c r="A1598" i="16"/>
  <c r="A1597" i="16"/>
  <c r="A1596" i="16"/>
  <c r="A1595" i="16"/>
  <c r="A1594" i="16"/>
  <c r="A1593" i="16"/>
  <c r="A1592" i="16"/>
  <c r="A1591" i="16"/>
  <c r="A1590" i="16"/>
  <c r="A1589" i="16"/>
  <c r="A1588" i="16"/>
  <c r="A1587" i="16"/>
  <c r="A1586" i="16"/>
  <c r="A1585" i="16"/>
  <c r="A1584" i="16"/>
  <c r="A1583" i="16"/>
  <c r="A1582" i="16"/>
  <c r="A1581" i="16"/>
  <c r="A1580" i="16"/>
  <c r="A1579" i="16"/>
  <c r="A1578" i="16"/>
  <c r="A1577" i="16"/>
  <c r="A1576" i="16"/>
  <c r="A1575" i="16"/>
  <c r="A1574" i="16"/>
  <c r="A1573" i="16"/>
  <c r="A1572" i="16"/>
  <c r="A1571" i="16"/>
  <c r="A1570" i="16"/>
  <c r="A1569" i="16"/>
  <c r="A1568" i="16"/>
  <c r="A1567" i="16"/>
  <c r="A1566" i="16"/>
  <c r="A1565" i="16"/>
  <c r="A1564" i="16"/>
  <c r="A1563" i="16"/>
  <c r="A1562" i="16"/>
  <c r="A1561" i="16"/>
  <c r="A1560" i="16"/>
  <c r="A1559" i="16"/>
  <c r="A1558" i="16"/>
  <c r="A1557" i="16"/>
  <c r="A1556" i="16"/>
  <c r="A1555" i="16"/>
  <c r="A1554" i="16"/>
  <c r="A1553" i="16"/>
  <c r="A1552" i="16"/>
  <c r="A1551" i="16"/>
  <c r="A1550" i="16"/>
  <c r="A1549" i="16"/>
  <c r="A1548" i="16"/>
  <c r="A1547" i="16"/>
  <c r="A1546" i="16"/>
  <c r="A1545" i="16"/>
  <c r="A1544" i="16"/>
  <c r="A1543" i="16"/>
  <c r="A1542" i="16"/>
  <c r="A1541" i="16"/>
  <c r="A1540" i="16"/>
  <c r="A1539" i="16"/>
  <c r="A1538" i="16"/>
  <c r="A1537" i="16"/>
  <c r="A1536" i="16"/>
  <c r="A1535" i="16"/>
  <c r="A1534" i="16"/>
  <c r="A1533" i="16"/>
  <c r="A1532" i="16"/>
  <c r="A1531" i="16"/>
  <c r="A1530" i="16"/>
  <c r="A1529" i="16"/>
  <c r="A1528" i="16"/>
  <c r="A1527" i="16"/>
  <c r="A1526" i="16"/>
  <c r="A1525" i="16"/>
  <c r="A1524" i="16"/>
  <c r="A1523" i="16"/>
  <c r="A1522" i="16"/>
  <c r="A1521" i="16"/>
  <c r="A1520" i="16"/>
  <c r="A1519" i="16"/>
  <c r="A1518" i="16"/>
  <c r="A1517" i="16"/>
  <c r="A1516" i="16"/>
  <c r="A1515" i="16"/>
  <c r="A1514" i="16"/>
  <c r="A1513" i="16"/>
  <c r="A1512" i="16"/>
  <c r="A1511" i="16"/>
  <c r="A1510" i="16"/>
  <c r="A1509" i="16"/>
  <c r="A1508" i="16"/>
  <c r="A1507" i="16"/>
  <c r="A1506" i="16"/>
  <c r="A1505" i="16"/>
  <c r="A1504" i="16"/>
  <c r="A1503" i="16"/>
  <c r="A1502" i="16"/>
  <c r="A1501" i="16"/>
  <c r="A1500" i="16"/>
  <c r="A1499" i="16"/>
  <c r="A1498" i="16"/>
  <c r="A1497" i="16"/>
  <c r="A1496" i="16"/>
  <c r="A1495" i="16"/>
  <c r="A1494" i="16"/>
  <c r="A1493" i="16"/>
  <c r="A1492" i="16"/>
  <c r="A1491" i="16"/>
  <c r="A1490" i="16"/>
  <c r="A1489" i="16"/>
  <c r="A1488" i="16"/>
  <c r="A1487" i="16"/>
  <c r="A1486" i="16"/>
  <c r="A1485" i="16"/>
  <c r="A1484" i="16"/>
  <c r="A1483" i="16"/>
  <c r="A1482" i="16"/>
  <c r="A1481" i="16"/>
  <c r="A1480" i="16"/>
  <c r="A1479" i="16"/>
  <c r="A1478" i="16"/>
  <c r="A1477" i="16"/>
  <c r="A1476" i="16"/>
  <c r="A1475" i="16"/>
  <c r="A1474" i="16"/>
  <c r="A1473" i="16"/>
  <c r="A1472" i="16"/>
  <c r="A1471" i="16"/>
  <c r="A1470" i="16"/>
  <c r="A1469" i="16"/>
  <c r="A1468" i="16"/>
  <c r="A1467" i="16"/>
  <c r="A1466" i="16"/>
  <c r="A1465" i="16"/>
  <c r="A1464" i="16"/>
  <c r="A1463" i="16"/>
  <c r="A1462" i="16"/>
  <c r="A1461" i="16"/>
  <c r="A1460" i="16"/>
  <c r="A1459" i="16"/>
  <c r="A1458" i="16"/>
  <c r="A1457" i="16"/>
  <c r="A1456" i="16"/>
  <c r="A1455" i="16"/>
  <c r="A1454" i="16"/>
  <c r="A1453" i="16"/>
  <c r="A1452" i="16"/>
  <c r="A1451" i="16"/>
  <c r="A1450" i="16"/>
  <c r="A1449" i="16"/>
  <c r="A1448" i="16"/>
  <c r="A1447" i="16"/>
  <c r="A1446" i="16"/>
  <c r="A1445" i="16"/>
  <c r="A1444" i="16"/>
  <c r="A1443" i="16"/>
  <c r="A1442" i="16"/>
  <c r="A1441" i="16"/>
  <c r="A1440" i="16"/>
  <c r="A1439" i="16"/>
  <c r="A1438" i="16"/>
  <c r="A1437" i="16"/>
  <c r="A1436" i="16"/>
  <c r="A1435" i="16"/>
  <c r="A1434" i="16"/>
  <c r="A1433" i="16"/>
  <c r="A1432" i="16"/>
  <c r="A1431" i="16"/>
  <c r="A1430" i="16"/>
  <c r="A1429" i="16"/>
  <c r="A1428" i="16"/>
  <c r="A1427" i="16"/>
  <c r="A1426" i="16"/>
  <c r="A1425" i="16"/>
  <c r="A1424" i="16"/>
  <c r="A1423" i="16"/>
  <c r="A1422" i="16"/>
  <c r="A1421" i="16"/>
  <c r="A1420" i="16"/>
  <c r="A1419" i="16"/>
  <c r="A1418" i="16"/>
  <c r="A1417" i="16"/>
  <c r="A1416" i="16"/>
  <c r="A1415" i="16"/>
  <c r="A1414" i="16"/>
  <c r="A1413" i="16"/>
  <c r="A1412" i="16"/>
  <c r="A1411" i="16"/>
  <c r="A1410" i="16"/>
  <c r="A1409" i="16"/>
  <c r="A1408" i="16"/>
  <c r="A1407" i="16"/>
  <c r="A1406" i="16"/>
  <c r="A1405" i="16"/>
  <c r="A1404" i="16"/>
  <c r="A1403" i="16"/>
  <c r="A1402" i="16"/>
  <c r="A1401" i="16"/>
  <c r="A1400" i="16"/>
  <c r="A1399" i="16"/>
  <c r="A1398" i="16"/>
  <c r="A1397" i="16"/>
  <c r="A1396" i="16"/>
  <c r="A1395" i="16"/>
  <c r="A1394" i="16"/>
  <c r="A1393" i="16"/>
  <c r="A1392" i="16"/>
  <c r="A1391" i="16"/>
  <c r="A1390" i="16"/>
  <c r="A1389" i="16"/>
  <c r="A1388" i="16"/>
  <c r="A1387" i="16"/>
  <c r="A1386" i="16"/>
  <c r="A1385" i="16"/>
  <c r="A1384" i="16"/>
  <c r="A1383" i="16"/>
  <c r="A1382" i="16"/>
  <c r="A1381" i="16"/>
  <c r="A1380" i="16"/>
  <c r="A1379" i="16"/>
  <c r="A1378" i="16"/>
  <c r="A1377" i="16"/>
  <c r="A1376" i="16"/>
  <c r="A1375" i="16"/>
  <c r="A1374" i="16"/>
  <c r="A1373" i="16"/>
  <c r="A1372" i="16"/>
  <c r="A1371" i="16"/>
  <c r="A1370" i="16"/>
  <c r="A1369" i="16"/>
  <c r="A1368" i="16"/>
  <c r="A1367" i="16"/>
  <c r="A1366" i="16"/>
  <c r="A1365" i="16"/>
  <c r="A1364" i="16"/>
  <c r="A1363" i="16"/>
  <c r="A1362" i="16"/>
  <c r="A1361" i="16"/>
  <c r="A1360" i="16"/>
  <c r="A1359" i="16"/>
  <c r="A1358" i="16"/>
  <c r="A1357" i="16"/>
  <c r="A1356" i="16"/>
  <c r="A1355" i="16"/>
  <c r="A1354" i="16"/>
  <c r="A1353" i="16"/>
  <c r="A1352" i="16"/>
  <c r="A1351" i="16"/>
  <c r="A1350" i="16"/>
  <c r="A1349" i="16"/>
  <c r="A1348" i="16"/>
  <c r="A1347" i="16"/>
  <c r="A1346" i="16"/>
  <c r="A1345" i="16"/>
  <c r="A1344" i="16"/>
  <c r="A1343" i="16"/>
  <c r="A1342" i="16"/>
  <c r="A1341" i="16"/>
  <c r="A1340" i="16"/>
  <c r="A1339" i="16"/>
  <c r="A1338" i="16"/>
  <c r="A1337" i="16"/>
  <c r="A1336" i="16"/>
  <c r="A1335" i="16"/>
  <c r="A1334" i="16"/>
  <c r="A1333" i="16"/>
  <c r="A1332" i="16"/>
  <c r="A1331" i="16"/>
  <c r="A1330" i="16"/>
  <c r="A1329" i="16"/>
  <c r="A1328" i="16"/>
  <c r="A1327" i="16"/>
  <c r="A1326" i="16"/>
  <c r="A1325" i="16"/>
  <c r="A1324" i="16"/>
  <c r="A1323" i="16"/>
  <c r="A1322" i="16"/>
  <c r="A1321" i="16"/>
  <c r="A1320" i="16"/>
  <c r="A1319" i="16"/>
  <c r="A1318" i="16"/>
  <c r="A1317" i="16"/>
  <c r="A1316" i="16"/>
  <c r="A1315" i="16"/>
  <c r="A1314" i="16"/>
  <c r="A1313" i="16"/>
  <c r="A1312" i="16"/>
  <c r="A1311" i="16"/>
  <c r="A1310" i="16"/>
  <c r="A1309" i="16"/>
  <c r="A1308" i="16"/>
  <c r="A1307" i="16"/>
  <c r="A1306" i="16"/>
  <c r="A1305" i="16"/>
  <c r="A1304" i="16"/>
  <c r="A1303" i="16"/>
  <c r="A1302" i="16"/>
  <c r="A1301" i="16"/>
  <c r="A1300" i="16"/>
  <c r="A1299" i="16"/>
  <c r="A1298" i="16"/>
  <c r="A1297" i="16"/>
  <c r="A1296" i="16"/>
  <c r="A1295" i="16"/>
  <c r="A1294" i="16"/>
  <c r="A1293" i="16"/>
  <c r="A1292" i="16"/>
  <c r="A1291" i="16"/>
  <c r="A1290" i="16"/>
  <c r="A1289" i="16"/>
  <c r="A1288" i="16"/>
  <c r="A1287" i="16"/>
  <c r="A1286" i="16"/>
  <c r="A1285" i="16"/>
  <c r="A1284" i="16"/>
  <c r="A1283" i="16"/>
  <c r="A1282" i="16"/>
  <c r="A1281" i="16"/>
  <c r="A1280" i="16"/>
  <c r="A1279" i="16"/>
  <c r="A1278" i="16"/>
  <c r="A1277" i="16"/>
  <c r="A1276" i="16"/>
  <c r="A1275" i="16"/>
  <c r="A1274" i="16"/>
  <c r="A1273" i="16"/>
  <c r="A1272" i="16"/>
  <c r="A1271" i="16"/>
  <c r="A1270" i="16"/>
  <c r="A1269" i="16"/>
  <c r="A1268" i="16"/>
  <c r="A1267" i="16"/>
  <c r="A1266" i="16"/>
  <c r="A1265" i="16"/>
  <c r="A1264" i="16"/>
  <c r="A1263" i="16"/>
  <c r="A1262" i="16"/>
  <c r="A1261" i="16"/>
  <c r="A1260" i="16"/>
  <c r="A1259" i="16"/>
  <c r="A1258" i="16"/>
  <c r="A1257" i="16"/>
  <c r="A1256" i="16"/>
  <c r="A1255" i="16"/>
  <c r="A1254" i="16"/>
  <c r="A1253" i="16"/>
  <c r="A1252" i="16"/>
  <c r="A1251" i="16"/>
  <c r="A1250" i="16"/>
  <c r="A1249" i="16"/>
  <c r="A1248" i="16"/>
  <c r="A1247" i="16"/>
  <c r="A1246" i="16"/>
  <c r="A1245" i="16"/>
  <c r="A1244" i="16"/>
  <c r="A1243" i="16"/>
  <c r="A1242" i="16"/>
  <c r="A1241" i="16"/>
  <c r="A1240" i="16"/>
  <c r="A1239" i="16"/>
  <c r="A1238" i="16"/>
  <c r="A1237" i="16"/>
  <c r="A1236" i="16"/>
  <c r="A1235" i="16"/>
  <c r="A1234" i="16"/>
  <c r="A1233" i="16"/>
  <c r="A1232" i="16"/>
  <c r="A1231" i="16"/>
  <c r="A1230" i="16"/>
  <c r="A1229" i="16"/>
  <c r="A1228" i="16"/>
  <c r="A1227" i="16"/>
  <c r="A1226" i="16"/>
  <c r="A1225" i="16"/>
  <c r="A1224" i="16"/>
  <c r="A1223" i="16"/>
  <c r="A1222" i="16"/>
  <c r="A1221" i="16"/>
  <c r="A1220" i="16"/>
  <c r="A1219" i="16"/>
  <c r="A1218" i="16"/>
  <c r="A1217" i="16"/>
  <c r="A1216" i="16"/>
  <c r="A1215" i="16"/>
  <c r="A1214" i="16"/>
  <c r="A1213" i="16"/>
  <c r="A1212" i="16"/>
  <c r="A1211" i="16"/>
  <c r="A1210" i="16"/>
  <c r="A1209" i="16"/>
  <c r="A1208" i="16"/>
  <c r="A1207" i="16"/>
  <c r="A1206" i="16"/>
  <c r="A1205" i="16"/>
  <c r="A1204" i="16"/>
  <c r="A1203" i="16"/>
  <c r="A1202" i="16"/>
  <c r="A1201" i="16"/>
  <c r="A1200" i="16"/>
  <c r="A1199" i="16"/>
  <c r="A1198" i="16"/>
  <c r="A1197" i="16"/>
  <c r="A1196" i="16"/>
  <c r="A1195" i="16"/>
  <c r="A1194" i="16"/>
  <c r="A1193" i="16"/>
  <c r="A1192" i="16"/>
  <c r="A1191" i="16"/>
  <c r="A1190" i="16"/>
  <c r="A1189" i="16"/>
  <c r="A1188" i="16"/>
  <c r="A1187" i="16"/>
  <c r="A1186" i="16"/>
  <c r="A1185" i="16"/>
  <c r="A1184" i="16"/>
  <c r="A1183" i="16"/>
  <c r="A1182" i="16"/>
  <c r="A1181" i="16"/>
  <c r="A1180" i="16"/>
  <c r="A1179" i="16"/>
  <c r="A1178" i="16"/>
  <c r="A1177" i="16"/>
  <c r="A1176" i="16"/>
  <c r="A1175" i="16"/>
  <c r="A1174" i="16"/>
  <c r="A1173" i="16"/>
  <c r="A1172" i="16"/>
  <c r="A1171" i="16"/>
  <c r="A1170" i="16"/>
  <c r="A1169" i="16"/>
  <c r="A1168" i="16"/>
  <c r="A1167" i="16"/>
  <c r="A1166" i="16"/>
  <c r="A1165" i="16"/>
  <c r="A1164" i="16"/>
  <c r="A1163" i="16"/>
  <c r="A1162" i="16"/>
  <c r="A1161" i="16"/>
  <c r="A1160" i="16"/>
  <c r="A1159" i="16"/>
  <c r="A1158" i="16"/>
  <c r="A1157" i="16"/>
  <c r="A1156" i="16"/>
  <c r="A1155" i="16"/>
  <c r="A1154" i="16"/>
  <c r="A1153" i="16"/>
  <c r="A1152" i="16"/>
  <c r="A1151" i="16"/>
  <c r="A1150" i="16"/>
  <c r="A1149" i="16"/>
  <c r="A1148" i="16"/>
  <c r="A1147" i="16"/>
  <c r="A1146" i="16"/>
  <c r="A1145" i="16"/>
  <c r="A1144" i="16"/>
  <c r="A1143" i="16"/>
  <c r="A1142" i="16"/>
  <c r="A1141" i="16"/>
  <c r="A1140" i="16"/>
  <c r="A1139" i="16"/>
  <c r="A1138" i="16"/>
  <c r="A1137" i="16"/>
  <c r="A1136" i="16"/>
  <c r="A1135" i="16"/>
  <c r="A1134" i="16"/>
  <c r="A1133" i="16"/>
  <c r="A1132" i="16"/>
  <c r="A1131" i="16"/>
  <c r="A1130" i="16"/>
  <c r="A1129" i="16"/>
  <c r="A1128" i="16"/>
  <c r="A1127" i="16"/>
  <c r="A1126" i="16"/>
  <c r="A1125" i="16"/>
  <c r="A1124" i="16"/>
  <c r="A1123" i="16"/>
  <c r="A1122" i="16"/>
  <c r="A1121" i="16"/>
  <c r="A1120" i="16"/>
  <c r="A1119" i="16"/>
  <c r="A1118" i="16"/>
  <c r="A1117" i="16"/>
  <c r="A1116" i="16"/>
  <c r="A1115" i="16"/>
  <c r="A1114" i="16"/>
  <c r="A1113" i="16"/>
  <c r="A1112" i="16"/>
  <c r="A1111" i="16"/>
  <c r="A1110" i="16"/>
  <c r="A1109" i="16"/>
  <c r="A1108" i="16"/>
  <c r="A1107" i="16"/>
  <c r="A1106" i="16"/>
  <c r="A1105" i="16"/>
  <c r="A1104" i="16"/>
  <c r="A1103" i="16"/>
  <c r="A1102" i="16"/>
  <c r="A1101" i="16"/>
  <c r="A1100" i="16"/>
  <c r="A1099" i="16"/>
  <c r="A1098" i="16"/>
  <c r="A1097" i="16"/>
  <c r="A1096" i="16"/>
  <c r="A1095" i="16"/>
  <c r="A1094" i="16"/>
  <c r="A1093" i="16"/>
  <c r="A1092" i="16"/>
  <c r="A1091" i="16"/>
  <c r="A1090" i="16"/>
  <c r="A1089" i="16"/>
  <c r="A1088" i="16"/>
  <c r="A1087" i="16"/>
  <c r="A1086" i="16"/>
  <c r="A1085" i="16"/>
  <c r="A1084" i="16"/>
  <c r="A1083" i="16"/>
  <c r="A1082" i="16"/>
  <c r="A1081" i="16"/>
  <c r="A1080" i="16"/>
  <c r="A1079" i="16"/>
  <c r="A1078" i="16"/>
  <c r="A1077" i="16"/>
  <c r="A1076" i="16"/>
  <c r="A1075" i="16"/>
  <c r="A1074" i="16"/>
  <c r="A1073" i="16"/>
  <c r="A1072" i="16"/>
  <c r="A1071" i="16"/>
  <c r="A1070" i="16"/>
  <c r="A1069" i="16"/>
  <c r="A1068" i="16"/>
  <c r="A1067" i="16"/>
  <c r="A1066" i="16"/>
  <c r="A1065" i="16"/>
  <c r="A1064" i="16"/>
  <c r="A1063" i="16"/>
  <c r="A1062" i="16"/>
  <c r="A1061" i="16"/>
  <c r="A1060" i="16"/>
  <c r="A1059" i="16"/>
  <c r="A1058" i="16"/>
  <c r="A1057" i="16"/>
  <c r="A1056" i="16"/>
  <c r="A1055" i="16"/>
  <c r="A1054" i="16"/>
  <c r="A1053" i="16"/>
  <c r="A1052" i="16"/>
  <c r="A1051" i="16"/>
  <c r="A1050" i="16"/>
  <c r="A1049" i="16"/>
  <c r="A1048" i="16"/>
  <c r="A1047" i="16"/>
  <c r="A1046" i="16"/>
  <c r="A1045" i="16"/>
  <c r="A1044" i="16"/>
  <c r="A1043" i="16"/>
  <c r="A1042" i="16"/>
  <c r="A1041" i="16"/>
  <c r="A1040" i="16"/>
  <c r="A1039" i="16"/>
  <c r="A1038" i="16"/>
  <c r="A1037" i="16"/>
  <c r="A1036" i="16"/>
  <c r="A1035" i="16"/>
  <c r="A1034" i="16"/>
  <c r="A1033" i="16"/>
  <c r="A1032" i="16"/>
  <c r="A1031" i="16"/>
  <c r="A1030" i="16"/>
  <c r="A1029" i="16"/>
  <c r="A1028" i="16"/>
  <c r="A1027" i="16"/>
  <c r="A1026" i="16"/>
  <c r="A1025" i="16"/>
  <c r="A1024" i="16"/>
  <c r="A1023" i="16"/>
  <c r="A1022" i="16"/>
  <c r="A1021" i="16"/>
  <c r="A1020" i="16"/>
  <c r="A1019" i="16"/>
  <c r="A1018" i="16"/>
  <c r="A1017" i="16"/>
  <c r="A1016" i="16"/>
  <c r="A1015" i="16"/>
  <c r="A1014" i="16"/>
  <c r="A1013" i="16"/>
  <c r="A1012" i="16"/>
  <c r="A1011" i="16"/>
  <c r="A1010" i="16"/>
  <c r="A1009" i="16"/>
  <c r="A1008" i="16"/>
  <c r="A1007" i="16"/>
  <c r="A1006" i="16"/>
  <c r="A1005" i="16"/>
  <c r="A1004" i="16"/>
  <c r="A1003" i="16"/>
  <c r="A1002" i="16"/>
  <c r="A1001" i="16"/>
  <c r="A1000" i="16"/>
  <c r="A999" i="16"/>
  <c r="A998" i="16"/>
  <c r="A997" i="16"/>
  <c r="A996" i="16"/>
  <c r="A995" i="16"/>
  <c r="A994" i="16"/>
  <c r="A993" i="16"/>
  <c r="A992" i="16"/>
  <c r="A991" i="16"/>
  <c r="A990" i="16"/>
  <c r="A989" i="16"/>
  <c r="A988" i="16"/>
  <c r="A987" i="16"/>
  <c r="A986" i="16"/>
  <c r="A985" i="16"/>
  <c r="A984" i="16"/>
  <c r="A983" i="16"/>
  <c r="A982" i="16"/>
  <c r="A981" i="16"/>
  <c r="A980" i="16"/>
  <c r="A979" i="16"/>
  <c r="A978" i="16"/>
  <c r="A977" i="16"/>
  <c r="A976" i="16"/>
  <c r="A975" i="16"/>
  <c r="A974" i="16"/>
  <c r="A973" i="16"/>
  <c r="A972" i="16"/>
  <c r="A971" i="16"/>
  <c r="A970" i="16"/>
  <c r="A969" i="16"/>
  <c r="A968" i="16"/>
  <c r="A967" i="16"/>
  <c r="A966" i="16"/>
  <c r="A965" i="16"/>
  <c r="A964" i="16"/>
  <c r="A963" i="16"/>
  <c r="A962" i="16"/>
  <c r="A961" i="16"/>
  <c r="A960" i="16"/>
  <c r="A959" i="16"/>
  <c r="A958" i="16"/>
  <c r="A957" i="16"/>
  <c r="A956" i="16"/>
  <c r="A955" i="16"/>
  <c r="A954" i="16"/>
  <c r="A953" i="16"/>
  <c r="A952" i="16"/>
  <c r="A951" i="16"/>
  <c r="A950" i="16"/>
  <c r="A949" i="16"/>
  <c r="A948" i="16"/>
  <c r="A947" i="16"/>
  <c r="A946" i="16"/>
  <c r="A945" i="16"/>
  <c r="A944" i="16"/>
  <c r="A943" i="16"/>
  <c r="A942" i="16"/>
  <c r="A941" i="16"/>
  <c r="A940" i="16"/>
  <c r="A939" i="16"/>
  <c r="A938" i="16"/>
  <c r="A937" i="16"/>
  <c r="A936" i="16"/>
  <c r="A935" i="16"/>
  <c r="A934" i="16"/>
  <c r="A933" i="16"/>
  <c r="A932" i="16"/>
  <c r="A931" i="16"/>
  <c r="A930" i="16"/>
  <c r="A929" i="16"/>
  <c r="A928" i="16"/>
  <c r="A927" i="16"/>
  <c r="A926" i="16"/>
  <c r="A925" i="16"/>
  <c r="A924" i="16"/>
  <c r="A923" i="16"/>
  <c r="A922" i="16"/>
  <c r="A921" i="16"/>
  <c r="A920" i="16"/>
  <c r="A919" i="16"/>
  <c r="A918" i="16"/>
  <c r="A917" i="16"/>
  <c r="A916" i="16"/>
  <c r="A915" i="16"/>
  <c r="A914" i="16"/>
  <c r="A913" i="16"/>
  <c r="A912" i="16"/>
  <c r="A911" i="16"/>
  <c r="A910" i="16"/>
  <c r="A909" i="16"/>
  <c r="A908" i="16"/>
  <c r="A907" i="16"/>
  <c r="A906" i="16"/>
  <c r="A905" i="16"/>
  <c r="A904" i="16"/>
  <c r="A903" i="16"/>
  <c r="A902" i="16"/>
  <c r="A901" i="16"/>
  <c r="A900" i="16"/>
  <c r="A899" i="16"/>
  <c r="A898" i="16"/>
  <c r="A897" i="16"/>
  <c r="A896" i="16"/>
  <c r="A895" i="16"/>
  <c r="A894" i="16"/>
  <c r="A893" i="16"/>
  <c r="A892" i="16"/>
  <c r="A891" i="16"/>
  <c r="A890" i="16"/>
  <c r="A889" i="16"/>
  <c r="A888" i="16"/>
  <c r="A887" i="16"/>
  <c r="A886" i="16"/>
  <c r="A885" i="16"/>
  <c r="A884" i="16"/>
  <c r="A883" i="16"/>
  <c r="A882" i="16"/>
  <c r="A881" i="16"/>
  <c r="A880" i="16"/>
  <c r="A879" i="16"/>
  <c r="A878" i="16"/>
  <c r="A877" i="16"/>
  <c r="A876" i="16"/>
  <c r="A875" i="16"/>
  <c r="A874" i="16"/>
  <c r="A873" i="16"/>
  <c r="A872" i="16"/>
  <c r="A871" i="16"/>
  <c r="A870" i="16"/>
  <c r="A869" i="16"/>
  <c r="A868" i="16"/>
  <c r="A867" i="16"/>
  <c r="A866" i="16"/>
  <c r="A865" i="16"/>
  <c r="A864" i="16"/>
  <c r="A863" i="16"/>
  <c r="A862" i="16"/>
  <c r="A861" i="16"/>
  <c r="A860" i="16"/>
  <c r="A859" i="16"/>
  <c r="A858" i="16"/>
  <c r="A857" i="16"/>
  <c r="A856" i="16"/>
  <c r="A855" i="16"/>
  <c r="A854" i="16"/>
  <c r="A853" i="16"/>
  <c r="A852" i="16"/>
  <c r="A851" i="16"/>
  <c r="A850" i="16"/>
  <c r="A849" i="16"/>
  <c r="A848" i="16"/>
  <c r="A847" i="16"/>
  <c r="A846" i="16"/>
  <c r="A845" i="16"/>
  <c r="A844" i="16"/>
  <c r="A843" i="16"/>
  <c r="A842" i="16"/>
  <c r="A841" i="16"/>
  <c r="A840" i="16"/>
  <c r="A839" i="16"/>
  <c r="A838" i="16"/>
  <c r="A837" i="16"/>
  <c r="A836" i="16"/>
  <c r="A835" i="16"/>
  <c r="A834" i="16"/>
  <c r="A833" i="16"/>
  <c r="A832" i="16"/>
  <c r="A831" i="16"/>
  <c r="A830" i="16"/>
  <c r="A829" i="16"/>
  <c r="A828" i="16"/>
  <c r="A827" i="16"/>
  <c r="A826" i="16"/>
  <c r="A825" i="16"/>
  <c r="A824" i="16"/>
  <c r="A823" i="16"/>
  <c r="A822" i="16"/>
  <c r="A821" i="16"/>
  <c r="A820" i="16"/>
  <c r="A819" i="16"/>
  <c r="A818" i="16"/>
  <c r="A817" i="16"/>
  <c r="A816" i="16"/>
  <c r="A815" i="16"/>
  <c r="A814" i="16"/>
  <c r="A813" i="16"/>
  <c r="A812" i="16"/>
  <c r="A811" i="16"/>
  <c r="A810" i="16"/>
  <c r="A809" i="16"/>
  <c r="A808" i="16"/>
  <c r="A807" i="16"/>
  <c r="A806" i="16"/>
  <c r="A805" i="16"/>
  <c r="A804" i="16"/>
  <c r="A803" i="16"/>
  <c r="A802" i="16"/>
  <c r="A801" i="16"/>
  <c r="A800" i="16"/>
  <c r="A799" i="16"/>
  <c r="A798" i="16"/>
  <c r="A797" i="16"/>
  <c r="A796" i="16"/>
  <c r="A795" i="16"/>
  <c r="A794" i="16"/>
  <c r="A793" i="16"/>
  <c r="A792" i="16"/>
  <c r="A791" i="16"/>
  <c r="A790" i="16"/>
  <c r="A789" i="16"/>
  <c r="A788" i="16"/>
  <c r="A787" i="16"/>
  <c r="A786" i="16"/>
  <c r="A785" i="16"/>
  <c r="A784" i="16"/>
  <c r="A783" i="16"/>
  <c r="A782" i="16"/>
  <c r="A781" i="16"/>
  <c r="A780" i="16"/>
  <c r="A779" i="16"/>
  <c r="A778" i="16"/>
  <c r="A777" i="16"/>
  <c r="A776" i="16"/>
  <c r="A775" i="16"/>
  <c r="A774" i="16"/>
  <c r="A773" i="16"/>
  <c r="A772" i="16"/>
  <c r="A771" i="16"/>
  <c r="A770" i="16"/>
  <c r="A769" i="16"/>
  <c r="A768" i="16"/>
  <c r="A767" i="16"/>
  <c r="A766" i="16"/>
  <c r="A765" i="16"/>
  <c r="A764" i="16"/>
  <c r="A763" i="16"/>
  <c r="A762" i="16"/>
  <c r="A761" i="16"/>
  <c r="A760" i="16"/>
  <c r="A759" i="16"/>
  <c r="A758" i="16"/>
  <c r="A757" i="16"/>
  <c r="A756" i="16"/>
  <c r="A755" i="16"/>
  <c r="A754" i="16"/>
  <c r="A753" i="16"/>
  <c r="A752" i="16"/>
  <c r="A751" i="16"/>
  <c r="A750" i="16"/>
  <c r="A749" i="16"/>
  <c r="A748" i="16"/>
  <c r="A747" i="16"/>
  <c r="A746" i="16"/>
  <c r="A745" i="16"/>
  <c r="A744" i="16"/>
  <c r="A743" i="16"/>
  <c r="A742" i="16"/>
  <c r="A741" i="16"/>
  <c r="A740" i="16"/>
  <c r="A739" i="16"/>
  <c r="A738" i="16"/>
  <c r="A737" i="16"/>
  <c r="A736" i="16"/>
  <c r="A735" i="16"/>
  <c r="A734" i="16"/>
  <c r="A733" i="16"/>
  <c r="A732" i="16"/>
  <c r="A731" i="16"/>
  <c r="A730" i="16"/>
  <c r="A729" i="16"/>
  <c r="A728" i="16"/>
  <c r="A727" i="16"/>
  <c r="A726" i="16"/>
  <c r="A725" i="16"/>
  <c r="A724" i="16"/>
  <c r="A723" i="16"/>
  <c r="A722" i="16"/>
  <c r="A721" i="16"/>
  <c r="A720" i="16"/>
  <c r="A719" i="16"/>
  <c r="A718" i="16"/>
  <c r="A717" i="16"/>
  <c r="A716" i="16"/>
  <c r="A715" i="16"/>
  <c r="A714" i="16"/>
  <c r="A713" i="16"/>
  <c r="A712" i="16"/>
  <c r="A711" i="16"/>
  <c r="A710" i="16"/>
  <c r="A709" i="16"/>
  <c r="A708" i="16"/>
  <c r="A707" i="16"/>
  <c r="A706" i="16"/>
  <c r="A705" i="16"/>
  <c r="A704" i="16"/>
  <c r="A703" i="16"/>
  <c r="A702" i="16"/>
  <c r="A701" i="16"/>
  <c r="A700" i="16"/>
  <c r="A699" i="16"/>
  <c r="A698" i="16"/>
  <c r="A697" i="16"/>
  <c r="A696" i="16"/>
  <c r="A695" i="16"/>
  <c r="A694" i="16"/>
  <c r="A693" i="16"/>
  <c r="A692" i="16"/>
  <c r="A691" i="16"/>
  <c r="A690" i="16"/>
  <c r="A689" i="16"/>
  <c r="A688" i="16"/>
  <c r="A687" i="16"/>
  <c r="A686" i="16"/>
  <c r="A685" i="16"/>
  <c r="A684" i="16"/>
  <c r="A683" i="16"/>
  <c r="A682" i="16"/>
  <c r="A681" i="16"/>
  <c r="A680" i="16"/>
  <c r="A679" i="16"/>
  <c r="A678" i="16"/>
  <c r="A677" i="16"/>
  <c r="A676" i="16"/>
  <c r="A675" i="16"/>
  <c r="A674" i="16"/>
  <c r="A673" i="16"/>
  <c r="A672" i="16"/>
  <c r="A671" i="16"/>
  <c r="A670" i="16"/>
  <c r="A669" i="16"/>
  <c r="A668" i="16"/>
  <c r="A667" i="16"/>
  <c r="A666" i="16"/>
  <c r="A665" i="16"/>
  <c r="A664" i="16"/>
  <c r="A663" i="16"/>
  <c r="A662" i="16"/>
  <c r="A661" i="16"/>
  <c r="A660" i="16"/>
  <c r="A659" i="16"/>
  <c r="A658" i="16"/>
  <c r="A657" i="16"/>
  <c r="A656" i="16"/>
  <c r="A655" i="16"/>
  <c r="A654" i="16"/>
  <c r="A653" i="16"/>
  <c r="A652" i="16"/>
  <c r="A651" i="16"/>
  <c r="A650" i="16"/>
  <c r="A649" i="16"/>
  <c r="A648" i="16"/>
  <c r="A647" i="16"/>
  <c r="A646" i="16"/>
  <c r="A645" i="16"/>
  <c r="A644" i="16"/>
  <c r="A643" i="16"/>
  <c r="A642" i="16"/>
  <c r="A641" i="16"/>
  <c r="A640" i="16"/>
  <c r="A639" i="16"/>
  <c r="A638" i="16"/>
  <c r="A637" i="16"/>
  <c r="A636" i="16"/>
  <c r="A635" i="16"/>
  <c r="A634" i="16"/>
  <c r="A633" i="16"/>
  <c r="A632" i="16"/>
  <c r="A631" i="16"/>
  <c r="A630" i="16"/>
  <c r="A629" i="16"/>
  <c r="A628" i="16"/>
  <c r="A627" i="16"/>
  <c r="A626" i="16"/>
  <c r="A625" i="16"/>
  <c r="A624" i="16"/>
  <c r="A623" i="16"/>
  <c r="A622" i="16"/>
  <c r="A621" i="16"/>
  <c r="A620" i="16"/>
  <c r="A619" i="16"/>
  <c r="A618" i="16"/>
  <c r="A617" i="16"/>
  <c r="A616" i="16"/>
  <c r="A615" i="16"/>
  <c r="A614" i="16"/>
  <c r="A613" i="16"/>
  <c r="A612" i="16"/>
  <c r="A611" i="16"/>
  <c r="A610" i="16"/>
  <c r="A609" i="16"/>
  <c r="A608" i="16"/>
  <c r="A607" i="16"/>
  <c r="A606" i="16"/>
  <c r="A605" i="16"/>
  <c r="A604" i="16"/>
  <c r="A603" i="16"/>
  <c r="A602" i="16"/>
  <c r="A601" i="16"/>
  <c r="A600" i="16"/>
  <c r="A599" i="16"/>
  <c r="A598" i="16"/>
  <c r="A597" i="16"/>
  <c r="A596" i="16"/>
  <c r="A595" i="16"/>
  <c r="A594" i="16"/>
  <c r="A593" i="16"/>
  <c r="A592" i="16"/>
  <c r="A591" i="16"/>
  <c r="A590" i="16"/>
  <c r="A589" i="16"/>
  <c r="A588" i="16"/>
  <c r="A587" i="16"/>
  <c r="A586" i="16"/>
  <c r="A585" i="16"/>
  <c r="A584" i="16"/>
  <c r="A583" i="16"/>
  <c r="A582" i="16"/>
  <c r="A581" i="16"/>
  <c r="A580" i="16"/>
  <c r="A579" i="16"/>
  <c r="A578" i="16"/>
  <c r="A577" i="16"/>
  <c r="A576" i="16"/>
  <c r="A575" i="16"/>
  <c r="A574" i="16"/>
  <c r="A573" i="16"/>
  <c r="A572" i="16"/>
  <c r="A571" i="16"/>
  <c r="A570" i="16"/>
  <c r="A569" i="16"/>
  <c r="A568" i="16"/>
  <c r="A567" i="16"/>
  <c r="A566" i="16"/>
  <c r="A565" i="16"/>
  <c r="A564" i="16"/>
  <c r="A563" i="16"/>
  <c r="A562" i="16"/>
  <c r="A561" i="16"/>
  <c r="A560" i="16"/>
  <c r="A559" i="16"/>
  <c r="A558" i="16"/>
  <c r="A557" i="16"/>
  <c r="A556" i="16"/>
  <c r="A555" i="16"/>
  <c r="A554" i="16"/>
  <c r="A553" i="16"/>
  <c r="A552" i="16"/>
  <c r="A551" i="16"/>
  <c r="A550" i="16"/>
  <c r="A549" i="16"/>
  <c r="A548" i="16"/>
  <c r="A547" i="16"/>
  <c r="A546" i="16"/>
  <c r="A545" i="16"/>
  <c r="A544" i="16"/>
  <c r="A543" i="16"/>
  <c r="A542" i="16"/>
  <c r="A541" i="16"/>
  <c r="A540" i="16"/>
  <c r="A539" i="16"/>
  <c r="A538" i="16"/>
  <c r="A537" i="16"/>
  <c r="A536" i="16"/>
  <c r="A535" i="16"/>
  <c r="A534" i="16"/>
  <c r="A533" i="16"/>
  <c r="A532" i="16"/>
  <c r="A531" i="16"/>
  <c r="A530" i="16"/>
  <c r="A529" i="16"/>
  <c r="A528" i="16"/>
  <c r="A527" i="16"/>
  <c r="A526" i="16"/>
  <c r="A525" i="16"/>
  <c r="A524" i="16"/>
  <c r="A523" i="16"/>
  <c r="A522" i="16"/>
  <c r="A521" i="16"/>
  <c r="A520" i="16"/>
  <c r="A519" i="16"/>
  <c r="A518" i="16"/>
  <c r="A517" i="16"/>
  <c r="A516" i="16"/>
  <c r="A515" i="16"/>
  <c r="A514" i="16"/>
  <c r="A513" i="16"/>
  <c r="A512" i="16"/>
  <c r="A511" i="16"/>
  <c r="A510" i="16"/>
  <c r="A509" i="16"/>
  <c r="A508" i="16"/>
  <c r="A507" i="16"/>
  <c r="A506" i="16"/>
  <c r="A505" i="16"/>
  <c r="A504" i="16"/>
  <c r="A503" i="16"/>
  <c r="A502" i="16"/>
  <c r="A501" i="16"/>
  <c r="A500" i="16"/>
  <c r="A499" i="16"/>
  <c r="A498" i="16"/>
  <c r="A497" i="16"/>
  <c r="A496" i="16"/>
  <c r="A495" i="16"/>
  <c r="A494" i="16"/>
  <c r="A493" i="16"/>
  <c r="A492" i="16"/>
  <c r="A491" i="16"/>
  <c r="A490" i="16"/>
  <c r="A489" i="16"/>
  <c r="A488" i="16"/>
  <c r="A487" i="16"/>
  <c r="A486" i="16"/>
  <c r="A485" i="16"/>
  <c r="A484" i="16"/>
  <c r="A483" i="16"/>
  <c r="A482" i="16"/>
  <c r="A481" i="16"/>
  <c r="A480" i="16"/>
  <c r="A479" i="16"/>
  <c r="A478" i="16"/>
  <c r="A477" i="16"/>
  <c r="A476" i="16"/>
  <c r="A475" i="16"/>
  <c r="A474" i="16"/>
  <c r="A473" i="16"/>
  <c r="A472" i="16"/>
  <c r="A471" i="16"/>
  <c r="A470" i="16"/>
  <c r="A469" i="16"/>
  <c r="A468" i="16"/>
  <c r="A467" i="16"/>
  <c r="A466" i="16"/>
  <c r="A465" i="16"/>
  <c r="A464" i="16"/>
  <c r="A463" i="16"/>
  <c r="A462" i="16"/>
  <c r="A461" i="16"/>
  <c r="A460" i="16"/>
  <c r="A459" i="16"/>
  <c r="A458" i="16"/>
  <c r="A457" i="16"/>
  <c r="A456" i="16"/>
  <c r="A455" i="16"/>
  <c r="A454" i="16"/>
  <c r="A453" i="16"/>
  <c r="A452" i="16"/>
  <c r="A451" i="16"/>
  <c r="A450" i="16"/>
  <c r="A449" i="16"/>
  <c r="A448" i="16"/>
  <c r="A447" i="16"/>
  <c r="A446" i="16"/>
  <c r="A445" i="16"/>
  <c r="A444" i="16"/>
  <c r="A443" i="16"/>
  <c r="A442" i="16"/>
  <c r="A441" i="16"/>
  <c r="A440" i="16"/>
  <c r="A439" i="16"/>
  <c r="A438" i="16"/>
  <c r="A437" i="16"/>
  <c r="A436" i="16"/>
  <c r="A435" i="16"/>
  <c r="A434" i="16"/>
  <c r="A433" i="16"/>
  <c r="A432" i="16"/>
  <c r="A431" i="16"/>
  <c r="A430" i="16"/>
  <c r="A429" i="16"/>
  <c r="A428" i="16"/>
  <c r="A427" i="16"/>
  <c r="A426" i="16"/>
  <c r="A425" i="16"/>
  <c r="A424" i="16"/>
  <c r="A423" i="16"/>
  <c r="A422" i="16"/>
  <c r="A421" i="16"/>
  <c r="A420" i="16"/>
  <c r="A419" i="16"/>
  <c r="A418" i="16"/>
  <c r="A417" i="16"/>
  <c r="A416" i="16"/>
  <c r="A415" i="16"/>
  <c r="A414" i="16"/>
  <c r="A413" i="16"/>
  <c r="A412" i="16"/>
  <c r="A411" i="16"/>
  <c r="A410" i="16"/>
  <c r="A409" i="16"/>
  <c r="A408" i="16"/>
  <c r="A407" i="16"/>
  <c r="A406" i="16"/>
  <c r="A405" i="16"/>
  <c r="A404" i="16"/>
  <c r="A403" i="16"/>
  <c r="A402" i="16"/>
  <c r="A401" i="16"/>
  <c r="A400" i="16"/>
  <c r="A399" i="16"/>
  <c r="A398" i="16"/>
  <c r="A397" i="16"/>
  <c r="A396" i="16"/>
  <c r="A395" i="16"/>
  <c r="A394" i="16"/>
  <c r="A393" i="16"/>
  <c r="A392" i="16"/>
  <c r="A391" i="16"/>
  <c r="A390" i="16"/>
  <c r="A389" i="16"/>
  <c r="A388" i="16"/>
  <c r="A387" i="16"/>
  <c r="A386" i="16"/>
  <c r="A385" i="16"/>
  <c r="A384" i="16"/>
  <c r="A383" i="16"/>
  <c r="A382" i="16"/>
  <c r="A381" i="16"/>
  <c r="A380" i="16"/>
  <c r="A379" i="16"/>
  <c r="A378" i="16"/>
  <c r="A377" i="16"/>
  <c r="A376" i="16"/>
  <c r="A375" i="16"/>
  <c r="A374" i="16"/>
  <c r="A373" i="16"/>
  <c r="A372" i="16"/>
  <c r="A371" i="16"/>
  <c r="A370" i="16"/>
  <c r="A369" i="16"/>
  <c r="A368" i="16"/>
  <c r="A367" i="16"/>
  <c r="A366" i="16"/>
  <c r="A365" i="16"/>
  <c r="A364" i="16"/>
  <c r="A363" i="16"/>
  <c r="A362" i="16"/>
  <c r="A361" i="16"/>
  <c r="A360" i="16"/>
  <c r="A359" i="16"/>
  <c r="A358" i="16"/>
  <c r="A357" i="16"/>
  <c r="A356" i="16"/>
  <c r="A355" i="16"/>
  <c r="A354" i="16"/>
  <c r="A353" i="16"/>
  <c r="A352" i="16"/>
  <c r="A351" i="16"/>
  <c r="A350" i="16"/>
  <c r="A349" i="16"/>
  <c r="A348" i="16"/>
  <c r="A347" i="16"/>
  <c r="A346" i="16"/>
  <c r="A345" i="16"/>
  <c r="A344" i="16"/>
  <c r="A343" i="16"/>
  <c r="A342" i="16"/>
  <c r="A341" i="16"/>
  <c r="A340" i="16"/>
  <c r="A339" i="16"/>
  <c r="A338" i="16"/>
  <c r="A337" i="16"/>
  <c r="A336" i="16"/>
  <c r="A335" i="16"/>
  <c r="A334" i="16"/>
  <c r="A333" i="16"/>
  <c r="A332" i="16"/>
  <c r="A331" i="16"/>
  <c r="A330" i="16"/>
  <c r="A329" i="16"/>
  <c r="A328" i="16"/>
  <c r="A327" i="16"/>
  <c r="A326" i="16"/>
  <c r="A325" i="16"/>
  <c r="A324" i="16"/>
  <c r="A323" i="16"/>
  <c r="A322" i="16"/>
  <c r="A321" i="16"/>
  <c r="A320" i="16"/>
  <c r="A319" i="16"/>
  <c r="A318" i="16"/>
  <c r="A317" i="16"/>
  <c r="A316" i="16"/>
  <c r="A315" i="16"/>
  <c r="A314" i="16"/>
  <c r="A313" i="16"/>
  <c r="A312" i="16"/>
  <c r="A311" i="16"/>
  <c r="A310" i="16"/>
  <c r="A309" i="16"/>
  <c r="A308" i="16"/>
  <c r="A307" i="16"/>
  <c r="A306" i="16"/>
  <c r="A305" i="16"/>
  <c r="A304" i="16"/>
  <c r="A303" i="16"/>
  <c r="A302" i="16"/>
  <c r="A301" i="16"/>
  <c r="A300" i="16"/>
  <c r="A299" i="16"/>
  <c r="A298" i="16"/>
  <c r="A297" i="16"/>
  <c r="A296" i="16"/>
  <c r="A295" i="16"/>
  <c r="A294" i="16"/>
  <c r="A293" i="16"/>
  <c r="A292" i="16"/>
  <c r="A291" i="16"/>
  <c r="A290" i="16"/>
  <c r="A289" i="16"/>
  <c r="A288" i="16"/>
  <c r="A287" i="16"/>
  <c r="A286" i="16"/>
  <c r="A285" i="16"/>
  <c r="A284" i="16"/>
  <c r="A283" i="16"/>
  <c r="A282" i="16"/>
  <c r="A281" i="16"/>
  <c r="A280" i="16"/>
  <c r="A279" i="16"/>
  <c r="A278" i="16"/>
  <c r="A277" i="16"/>
  <c r="A276" i="16"/>
  <c r="A275" i="16"/>
  <c r="A274" i="16"/>
  <c r="A273" i="16"/>
  <c r="A272" i="16"/>
  <c r="A271" i="16"/>
  <c r="A270" i="16"/>
  <c r="A269" i="16"/>
  <c r="A268" i="16"/>
  <c r="A267" i="16"/>
  <c r="A266" i="16"/>
  <c r="A265" i="16"/>
  <c r="A264" i="16"/>
  <c r="A263" i="16"/>
  <c r="A262" i="16"/>
  <c r="A261" i="16"/>
  <c r="A260" i="16"/>
  <c r="A259" i="16"/>
  <c r="A258" i="16"/>
  <c r="A257" i="16"/>
  <c r="A256" i="16"/>
  <c r="A255" i="16"/>
  <c r="A254" i="16"/>
  <c r="A253" i="16"/>
  <c r="A252" i="16"/>
  <c r="A251" i="16"/>
  <c r="A250" i="16"/>
  <c r="A249" i="16"/>
  <c r="A248" i="16"/>
  <c r="A247" i="16"/>
  <c r="A246" i="16"/>
  <c r="A245" i="16"/>
  <c r="A244" i="16"/>
  <c r="A243" i="16"/>
  <c r="A242" i="16"/>
  <c r="A241" i="16"/>
  <c r="A240" i="16"/>
  <c r="A239" i="16"/>
  <c r="A238" i="16"/>
  <c r="A237" i="16"/>
  <c r="A236" i="16"/>
  <c r="A235" i="16"/>
  <c r="A234" i="16"/>
  <c r="A233" i="16"/>
  <c r="A232" i="16"/>
  <c r="A231" i="16"/>
  <c r="A230" i="16"/>
  <c r="A229" i="16"/>
  <c r="A228" i="16"/>
  <c r="A227" i="16"/>
  <c r="A226" i="16"/>
  <c r="A225" i="16"/>
  <c r="A224" i="16"/>
  <c r="A223" i="16"/>
  <c r="A222" i="16"/>
  <c r="A221" i="16"/>
  <c r="A220" i="16"/>
  <c r="A219" i="16"/>
  <c r="A218" i="16"/>
  <c r="A217" i="16"/>
  <c r="A216" i="16"/>
  <c r="A215" i="16"/>
  <c r="A214" i="16"/>
  <c r="A213" i="16"/>
  <c r="A212" i="16"/>
  <c r="A211" i="16"/>
  <c r="A210" i="16"/>
  <c r="A209" i="16"/>
  <c r="A208" i="16"/>
  <c r="A207" i="16"/>
  <c r="A206" i="16"/>
  <c r="A205" i="16"/>
  <c r="A204" i="16"/>
  <c r="A203" i="16"/>
  <c r="A202" i="16"/>
  <c r="A201" i="16"/>
  <c r="A200" i="16"/>
  <c r="A199" i="16"/>
  <c r="A198" i="16"/>
  <c r="A197" i="16"/>
  <c r="A196" i="16"/>
  <c r="A195" i="16"/>
  <c r="A194" i="16"/>
  <c r="A193" i="16"/>
  <c r="A192" i="16"/>
  <c r="A191" i="16"/>
  <c r="A190" i="16"/>
  <c r="A189" i="16"/>
  <c r="A188" i="16"/>
  <c r="A187" i="16"/>
  <c r="A186" i="16"/>
  <c r="A185" i="16"/>
  <c r="A184" i="16"/>
  <c r="A183" i="16"/>
  <c r="A182" i="16"/>
  <c r="A181" i="16"/>
  <c r="A180" i="16"/>
  <c r="A179" i="16"/>
  <c r="A178" i="16"/>
  <c r="A177" i="16"/>
  <c r="A176" i="16"/>
  <c r="A175" i="16"/>
  <c r="A174" i="16"/>
  <c r="A173" i="16"/>
  <c r="A172" i="16"/>
  <c r="A171" i="16"/>
  <c r="A170" i="16"/>
  <c r="A169" i="16"/>
  <c r="A168" i="16"/>
  <c r="A167" i="16"/>
  <c r="A166" i="16"/>
  <c r="A165" i="16"/>
  <c r="A164" i="16"/>
  <c r="A163" i="16"/>
  <c r="A162" i="16"/>
  <c r="A161" i="16"/>
  <c r="A160" i="16"/>
  <c r="A159" i="16"/>
  <c r="A158" i="16"/>
  <c r="A157" i="16"/>
  <c r="A156" i="16"/>
  <c r="A155" i="16"/>
  <c r="A154" i="16"/>
  <c r="A153" i="16"/>
  <c r="A152" i="16"/>
  <c r="A151" i="16"/>
  <c r="A150" i="16"/>
  <c r="A149" i="16"/>
  <c r="A148" i="16"/>
  <c r="A147" i="16"/>
  <c r="A146" i="16"/>
  <c r="A145" i="16"/>
  <c r="A144" i="16"/>
  <c r="A143" i="16"/>
  <c r="A142" i="16"/>
  <c r="A141" i="16"/>
  <c r="A140" i="16"/>
  <c r="A139" i="16"/>
  <c r="A138" i="16"/>
  <c r="A137" i="16"/>
  <c r="A136" i="16"/>
  <c r="A135" i="16"/>
  <c r="A134" i="16"/>
  <c r="A133" i="16"/>
  <c r="A132" i="16"/>
  <c r="A131" i="16"/>
  <c r="A130" i="16"/>
  <c r="A129" i="16"/>
  <c r="A128" i="16"/>
  <c r="A127" i="16"/>
  <c r="A126" i="16"/>
  <c r="A125" i="16"/>
  <c r="A124" i="16"/>
  <c r="A123" i="16"/>
  <c r="A122" i="16"/>
  <c r="A121" i="16"/>
  <c r="A120" i="16"/>
  <c r="A119" i="16"/>
  <c r="A118" i="16"/>
  <c r="A117" i="16"/>
  <c r="A116" i="16"/>
  <c r="A115" i="16"/>
  <c r="A114" i="16"/>
  <c r="A113" i="16"/>
  <c r="A112" i="16"/>
  <c r="A111" i="16"/>
  <c r="A110" i="16"/>
  <c r="A109" i="16"/>
  <c r="A108" i="16"/>
  <c r="A107" i="16"/>
  <c r="A106" i="16"/>
  <c r="A105" i="16"/>
  <c r="A104" i="16"/>
  <c r="A103" i="16"/>
  <c r="A102" i="16"/>
  <c r="A101" i="16"/>
  <c r="A100" i="16"/>
  <c r="A99" i="16"/>
  <c r="A98" i="16"/>
  <c r="A97" i="16"/>
  <c r="A96" i="16"/>
  <c r="A95" i="16"/>
  <c r="A94" i="16"/>
  <c r="A93" i="16"/>
  <c r="A92" i="16"/>
  <c r="A91" i="16"/>
  <c r="A90" i="16"/>
  <c r="A89" i="16"/>
  <c r="A88" i="16"/>
  <c r="A87" i="16"/>
  <c r="A86" i="16"/>
  <c r="A85" i="16"/>
  <c r="A84" i="16"/>
  <c r="A83" i="16"/>
  <c r="A82" i="16"/>
  <c r="A81" i="16"/>
  <c r="A80" i="16"/>
  <c r="A79" i="16"/>
  <c r="A78" i="16"/>
  <c r="A77" i="16"/>
  <c r="A76" i="16"/>
  <c r="A75" i="16"/>
  <c r="A74" i="16"/>
  <c r="A73" i="16"/>
  <c r="A72" i="16"/>
  <c r="A71" i="16"/>
  <c r="A70" i="16"/>
  <c r="A69" i="16"/>
  <c r="A68" i="16"/>
  <c r="A67" i="16"/>
  <c r="A66" i="16"/>
  <c r="A65" i="16"/>
  <c r="A64" i="16"/>
  <c r="A63" i="16"/>
  <c r="A62" i="16"/>
  <c r="A61" i="16"/>
  <c r="A60" i="16"/>
  <c r="A59" i="16"/>
  <c r="A58" i="16"/>
  <c r="A57" i="16"/>
  <c r="A56" i="16"/>
  <c r="A55" i="16"/>
  <c r="A54" i="16"/>
  <c r="A53" i="16"/>
  <c r="A52" i="16"/>
  <c r="A51" i="16"/>
  <c r="A50" i="16"/>
  <c r="A49" i="16"/>
  <c r="A48" i="16"/>
  <c r="A47" i="16"/>
  <c r="A46" i="16"/>
  <c r="A45" i="16"/>
  <c r="A44" i="16"/>
  <c r="A43" i="16"/>
  <c r="A42" i="16"/>
  <c r="A41" i="16"/>
  <c r="A40" i="16"/>
  <c r="A39" i="16"/>
  <c r="A38" i="16"/>
  <c r="A37" i="16"/>
  <c r="A36" i="16"/>
  <c r="A35" i="16"/>
  <c r="A34" i="16"/>
  <c r="A33" i="16"/>
  <c r="A32" i="16"/>
  <c r="A31" i="16"/>
  <c r="A30" i="16"/>
  <c r="A29" i="16"/>
  <c r="A28" i="16"/>
  <c r="A27" i="16"/>
  <c r="A26" i="16"/>
  <c r="A25" i="16"/>
  <c r="A24" i="16"/>
  <c r="A23" i="16"/>
  <c r="A22" i="16"/>
  <c r="A21" i="16"/>
  <c r="A20" i="16"/>
  <c r="A19" i="16"/>
  <c r="A18" i="16"/>
  <c r="A17" i="16"/>
  <c r="A16" i="16"/>
  <c r="A15" i="16"/>
  <c r="A14" i="16"/>
  <c r="A13" i="16"/>
  <c r="A12" i="16"/>
  <c r="A11" i="16"/>
  <c r="A10" i="16"/>
  <c r="A9" i="16"/>
  <c r="A8" i="16"/>
  <c r="A7" i="16"/>
  <c r="A6" i="16"/>
  <c r="A5" i="16"/>
  <c r="A4" i="16"/>
  <c r="A3" i="16"/>
  <c r="A2" i="16"/>
  <c r="R111" i="14"/>
  <c r="R110" i="14"/>
  <c r="R109" i="14"/>
  <c r="R108" i="14"/>
  <c r="R107" i="14"/>
  <c r="R106" i="14"/>
  <c r="R105" i="14"/>
  <c r="R104" i="14"/>
  <c r="R103" i="14"/>
  <c r="R102" i="14"/>
  <c r="R101" i="14"/>
  <c r="R100" i="14"/>
  <c r="R99" i="14"/>
  <c r="R98" i="14"/>
  <c r="R97" i="14"/>
  <c r="R96" i="14"/>
  <c r="R95" i="14"/>
  <c r="R94" i="14"/>
  <c r="R93" i="14"/>
  <c r="R92" i="14"/>
  <c r="R91" i="14"/>
  <c r="R90" i="14"/>
  <c r="R89" i="14"/>
  <c r="R88" i="14"/>
  <c r="R87" i="14"/>
  <c r="R60" i="14"/>
  <c r="R59" i="14"/>
  <c r="R56" i="14"/>
  <c r="R55" i="14"/>
  <c r="R54" i="14"/>
  <c r="R52" i="14"/>
  <c r="R48" i="14"/>
  <c r="O37" i="17"/>
  <c r="T36" i="17"/>
  <c r="R36" i="17"/>
  <c r="Q36" i="17"/>
  <c r="O36" i="17"/>
  <c r="N36" i="17"/>
  <c r="M36" i="17"/>
  <c r="K36" i="17"/>
  <c r="J36" i="17"/>
  <c r="I36" i="17"/>
  <c r="A36" i="17"/>
  <c r="T35" i="17"/>
  <c r="R35" i="17"/>
  <c r="Q35" i="17"/>
  <c r="O35" i="17"/>
  <c r="N35" i="17"/>
  <c r="M35" i="17"/>
  <c r="K35" i="17"/>
  <c r="J35" i="17"/>
  <c r="I35" i="17"/>
  <c r="A35" i="17"/>
  <c r="T34" i="17"/>
  <c r="R34" i="17"/>
  <c r="Q34" i="17"/>
  <c r="O34" i="17"/>
  <c r="N34" i="17"/>
  <c r="M34" i="17"/>
  <c r="K34" i="17"/>
  <c r="J34" i="17"/>
  <c r="I34" i="17"/>
  <c r="A34" i="17"/>
  <c r="T33" i="17"/>
  <c r="R33" i="17"/>
  <c r="Q33" i="17"/>
  <c r="O33" i="17"/>
  <c r="N33" i="17"/>
  <c r="M33" i="17"/>
  <c r="K33" i="17"/>
  <c r="J33" i="17"/>
  <c r="I33" i="17"/>
  <c r="A33" i="17"/>
  <c r="T32" i="17"/>
  <c r="R32" i="17"/>
  <c r="Q32" i="17"/>
  <c r="O32" i="17"/>
  <c r="N32" i="17"/>
  <c r="M32" i="17"/>
  <c r="K32" i="17"/>
  <c r="J32" i="17"/>
  <c r="I32" i="17"/>
  <c r="A32" i="17"/>
  <c r="T30" i="17"/>
  <c r="R30" i="17"/>
  <c r="Q30" i="17"/>
  <c r="O30" i="17"/>
  <c r="N30" i="17"/>
  <c r="M30" i="17"/>
  <c r="K30" i="17"/>
  <c r="J30" i="17"/>
  <c r="I30" i="17"/>
  <c r="A30" i="17"/>
  <c r="T29" i="17"/>
  <c r="R29" i="17"/>
  <c r="Q29" i="17"/>
  <c r="O29" i="17"/>
  <c r="M29" i="17"/>
  <c r="K29" i="17"/>
  <c r="I29" i="17"/>
  <c r="A29" i="17"/>
  <c r="T28" i="17"/>
  <c r="R28" i="17"/>
  <c r="Q28" i="17"/>
  <c r="O28" i="17"/>
  <c r="N28" i="17"/>
  <c r="M28" i="17"/>
  <c r="K28" i="17"/>
  <c r="I28" i="17"/>
  <c r="A28" i="17"/>
  <c r="T27" i="17"/>
  <c r="R27" i="17"/>
  <c r="Q27" i="17"/>
  <c r="O27" i="17"/>
  <c r="N27" i="17"/>
  <c r="M27" i="17"/>
  <c r="K27" i="17"/>
  <c r="I27" i="17"/>
  <c r="A27" i="17"/>
  <c r="T26" i="17"/>
  <c r="R26" i="17"/>
  <c r="Q26" i="17"/>
  <c r="O26" i="17"/>
  <c r="N26" i="17"/>
  <c r="M26" i="17"/>
  <c r="K26" i="17"/>
  <c r="I26" i="17"/>
  <c r="A26" i="17"/>
  <c r="T25" i="17"/>
  <c r="R25" i="17"/>
  <c r="Q25" i="17"/>
  <c r="O25" i="17"/>
  <c r="N25" i="17"/>
  <c r="M25" i="17"/>
  <c r="K25" i="17"/>
  <c r="I25" i="17"/>
  <c r="A25" i="17"/>
  <c r="T24" i="17"/>
  <c r="R24" i="17"/>
  <c r="Q24" i="17"/>
  <c r="O24" i="17"/>
  <c r="N24" i="17"/>
  <c r="M24" i="17"/>
  <c r="K24" i="17"/>
  <c r="I24" i="17"/>
  <c r="A24" i="17"/>
  <c r="T23" i="17"/>
  <c r="R23" i="17"/>
  <c r="Q23" i="17"/>
  <c r="O23" i="17"/>
  <c r="N23" i="17"/>
  <c r="M23" i="17"/>
  <c r="K23" i="17"/>
  <c r="I23" i="17"/>
  <c r="A23" i="17"/>
  <c r="T22" i="17"/>
  <c r="R22" i="17"/>
  <c r="Q22" i="17"/>
  <c r="O22" i="17"/>
  <c r="N22" i="17"/>
  <c r="M22" i="17"/>
  <c r="K22" i="17"/>
  <c r="I22" i="17"/>
  <c r="A22" i="17"/>
  <c r="T21" i="17"/>
  <c r="R21" i="17"/>
  <c r="Q21" i="17"/>
  <c r="O21" i="17"/>
  <c r="N21" i="17"/>
  <c r="M21" i="17"/>
  <c r="K21" i="17"/>
  <c r="I21" i="17"/>
  <c r="A21" i="17"/>
  <c r="T20" i="17"/>
  <c r="R20" i="17"/>
  <c r="Q20" i="17"/>
  <c r="O20" i="17"/>
  <c r="N20" i="17"/>
  <c r="M20" i="17"/>
  <c r="K20" i="17"/>
  <c r="I20" i="17"/>
  <c r="A20" i="17"/>
  <c r="T19" i="17"/>
  <c r="R19" i="17"/>
  <c r="Q19" i="17"/>
  <c r="O19" i="17"/>
  <c r="N19" i="17"/>
  <c r="M19" i="17"/>
  <c r="K19" i="17"/>
  <c r="I19" i="17"/>
  <c r="A19" i="17"/>
  <c r="T18" i="17"/>
  <c r="R18" i="17"/>
  <c r="Q18" i="17"/>
  <c r="O18" i="17"/>
  <c r="N18" i="17"/>
  <c r="M18" i="17"/>
  <c r="K18" i="17"/>
  <c r="I18" i="17"/>
  <c r="A18" i="17"/>
  <c r="T17" i="17"/>
  <c r="R17" i="17"/>
  <c r="Q17" i="17"/>
  <c r="O17" i="17"/>
  <c r="N17" i="17"/>
  <c r="M17" i="17"/>
  <c r="K17" i="17"/>
  <c r="I17" i="17"/>
  <c r="A17" i="17"/>
  <c r="T16" i="17"/>
  <c r="R16" i="17"/>
  <c r="O16" i="17"/>
  <c r="N16" i="17"/>
  <c r="M16" i="17"/>
  <c r="K16" i="17"/>
  <c r="I16" i="17"/>
  <c r="A16" i="17"/>
  <c r="T15" i="17"/>
  <c r="R15" i="17"/>
  <c r="Q15" i="17"/>
  <c r="O15" i="17"/>
  <c r="N15" i="17"/>
  <c r="M15" i="17"/>
  <c r="K15" i="17"/>
  <c r="I15" i="17"/>
  <c r="A15" i="17"/>
  <c r="T14" i="17"/>
  <c r="R14" i="17"/>
  <c r="Q14" i="17"/>
  <c r="O14" i="17"/>
  <c r="N14" i="17"/>
  <c r="M14" i="17"/>
  <c r="K14" i="17"/>
  <c r="I14" i="17"/>
  <c r="A14" i="17"/>
  <c r="U6" i="17"/>
  <c r="U5" i="17"/>
  <c r="U4" i="17"/>
  <c r="U3" i="17"/>
  <c r="U2" i="17"/>
  <c r="P5" i="17"/>
  <c r="P6" i="17"/>
  <c r="O7" i="17"/>
  <c r="P4" i="17"/>
  <c r="P3" i="17"/>
  <c r="D1" i="14"/>
  <c r="C12" i="14"/>
  <c r="U43" i="14"/>
  <c r="U42" i="14"/>
  <c r="U37" i="14"/>
  <c r="G7" i="17"/>
  <c r="U7" i="17"/>
  <c r="T13" i="17"/>
  <c r="O112" i="14"/>
  <c r="N38" i="17" s="1"/>
  <c r="N70" i="17"/>
  <c r="U45" i="14"/>
  <c r="U44" i="14"/>
  <c r="U41" i="14"/>
  <c r="U40" i="14"/>
  <c r="U39" i="14"/>
  <c r="U38" i="14"/>
  <c r="G4" i="17"/>
  <c r="E25" i="17"/>
  <c r="E29" i="17"/>
  <c r="E22" i="17"/>
  <c r="E24" i="17"/>
  <c r="E26" i="17"/>
  <c r="E28" i="17"/>
  <c r="E30" i="17"/>
  <c r="E34" i="17"/>
  <c r="E14" i="17"/>
  <c r="A1" i="14"/>
  <c r="G20" i="17"/>
  <c r="G19" i="17"/>
  <c r="E19" i="17"/>
  <c r="E20" i="17"/>
  <c r="H21" i="17"/>
  <c r="H23" i="17"/>
  <c r="H25" i="17"/>
  <c r="H27" i="17"/>
  <c r="H29" i="17"/>
  <c r="H33" i="17"/>
  <c r="H35" i="17"/>
  <c r="G17" i="17"/>
  <c r="G16" i="17"/>
  <c r="E16" i="17"/>
  <c r="G15" i="17"/>
  <c r="G14" i="17"/>
  <c r="H14" i="17"/>
  <c r="H16" i="17"/>
  <c r="E18" i="17"/>
  <c r="H18" i="17"/>
  <c r="H20" i="17"/>
  <c r="G21" i="17"/>
  <c r="H22" i="17"/>
  <c r="H24" i="17"/>
  <c r="H26" i="17"/>
  <c r="H28" i="17"/>
  <c r="H30" i="17"/>
  <c r="H32" i="17"/>
  <c r="H34" i="17"/>
  <c r="H36" i="17"/>
  <c r="H15" i="17"/>
  <c r="H17" i="17"/>
  <c r="G18" i="17"/>
  <c r="H19" i="17"/>
  <c r="E21" i="17"/>
  <c r="E23" i="17"/>
  <c r="E27" i="17"/>
  <c r="J5" i="17"/>
  <c r="D110" i="14"/>
  <c r="E94" i="17"/>
  <c r="D108" i="14"/>
  <c r="E92" i="17"/>
  <c r="D106" i="14"/>
  <c r="E90" i="17"/>
  <c r="D104" i="14"/>
  <c r="E88" i="17"/>
  <c r="D102" i="14"/>
  <c r="E86" i="17"/>
  <c r="D98" i="14"/>
  <c r="E82" i="17"/>
  <c r="D96" i="14"/>
  <c r="E80" i="17"/>
  <c r="D94" i="14"/>
  <c r="E78" i="17"/>
  <c r="D92" i="14"/>
  <c r="E76" i="17"/>
  <c r="D90" i="14"/>
  <c r="E74" i="17"/>
  <c r="D88" i="14"/>
  <c r="E72" i="17"/>
  <c r="D80" i="14"/>
  <c r="E63" i="17"/>
  <c r="D72" i="14"/>
  <c r="E55" i="17"/>
  <c r="G22" i="17"/>
  <c r="T70" i="17"/>
  <c r="T38" i="17"/>
  <c r="Q70" i="17"/>
  <c r="R46" i="14"/>
  <c r="R42" i="14"/>
  <c r="R38" i="14"/>
  <c r="D100" i="14"/>
  <c r="E84" i="17"/>
  <c r="E32" i="17"/>
  <c r="D84" i="14"/>
  <c r="E67" i="17"/>
  <c r="D76" i="14"/>
  <c r="E59" i="17"/>
  <c r="E68" i="14"/>
  <c r="G51" i="17"/>
  <c r="P39" i="14"/>
  <c r="D105" i="14"/>
  <c r="E89" i="17"/>
  <c r="R40" i="14"/>
  <c r="G28" i="17"/>
  <c r="R41" i="14"/>
  <c r="R45" i="14"/>
  <c r="R49" i="14"/>
  <c r="D77" i="14"/>
  <c r="E60" i="17"/>
  <c r="D65" i="14"/>
  <c r="E48" i="17"/>
  <c r="E111" i="14"/>
  <c r="G95" i="17"/>
  <c r="E107" i="14"/>
  <c r="G91" i="17"/>
  <c r="E103" i="14"/>
  <c r="G87" i="17"/>
  <c r="E99" i="14"/>
  <c r="G83" i="17"/>
  <c r="E95" i="14"/>
  <c r="G79" i="17"/>
  <c r="E91" i="14"/>
  <c r="G75" i="17"/>
  <c r="E85" i="14"/>
  <c r="G68" i="17"/>
  <c r="E73" i="14"/>
  <c r="G56" i="17"/>
  <c r="E61" i="14"/>
  <c r="G37" i="17" s="1"/>
  <c r="U14" i="17"/>
  <c r="D74" i="14"/>
  <c r="E57" i="17"/>
  <c r="D86" i="14"/>
  <c r="E69" i="17"/>
  <c r="M38" i="17"/>
  <c r="O38" i="17"/>
  <c r="E82" i="14"/>
  <c r="G65" i="17"/>
  <c r="E83" i="14"/>
  <c r="G66" i="17"/>
  <c r="D83" i="14"/>
  <c r="E66" i="17"/>
  <c r="E67" i="14"/>
  <c r="G50" i="17"/>
  <c r="D67" i="14"/>
  <c r="E50" i="17"/>
  <c r="E87" i="14"/>
  <c r="G71" i="17"/>
  <c r="D87" i="14"/>
  <c r="E71" i="17"/>
  <c r="D71" i="14"/>
  <c r="E54" i="17"/>
  <c r="E75" i="14"/>
  <c r="G58" i="17"/>
  <c r="D75" i="14"/>
  <c r="E58" i="17"/>
  <c r="E59" i="14"/>
  <c r="G35" i="17" s="1"/>
  <c r="D59" i="14"/>
  <c r="E35" i="17" s="1"/>
  <c r="E79" i="14"/>
  <c r="G62" i="17"/>
  <c r="D79" i="14"/>
  <c r="E62" i="17"/>
  <c r="E63" i="14"/>
  <c r="G46" i="17"/>
  <c r="D63" i="14"/>
  <c r="E46" i="17"/>
  <c r="Q96" i="17"/>
  <c r="Q38" i="17"/>
  <c r="D101" i="14"/>
  <c r="E85" i="17"/>
  <c r="E109" i="14"/>
  <c r="G93" i="17"/>
  <c r="E93" i="14"/>
  <c r="G77" i="17"/>
  <c r="E69" i="14"/>
  <c r="G52" i="17"/>
  <c r="R96" i="17"/>
  <c r="R70" i="17"/>
  <c r="D81" i="14"/>
  <c r="E64" i="17"/>
  <c r="E81" i="14"/>
  <c r="G64" i="17"/>
  <c r="E97" i="14"/>
  <c r="G81" i="17"/>
  <c r="D97" i="14"/>
  <c r="E81" i="17"/>
  <c r="O96" i="17"/>
  <c r="O70" i="17"/>
  <c r="E89" i="14"/>
  <c r="G73" i="17"/>
  <c r="D89" i="14"/>
  <c r="E73" i="17"/>
  <c r="G33" i="17"/>
  <c r="E33" i="17"/>
  <c r="R57" i="14" l="1"/>
  <c r="P55" i="14"/>
  <c r="V31" i="17" s="1"/>
  <c r="R53" i="14"/>
  <c r="R51" i="14"/>
  <c r="P48" i="14"/>
  <c r="V24" i="17" s="1"/>
  <c r="R44" i="14"/>
  <c r="R43" i="14"/>
  <c r="P41" i="14"/>
  <c r="V17" i="17" s="1"/>
  <c r="R39" i="14"/>
  <c r="R58" i="14"/>
  <c r="P58" i="14"/>
  <c r="V34" i="17" s="1"/>
  <c r="P57" i="14"/>
  <c r="V33" i="17" s="1"/>
  <c r="P56" i="14"/>
  <c r="V32" i="17" s="1"/>
  <c r="P54" i="14"/>
  <c r="V30" i="17" s="1"/>
  <c r="P53" i="14"/>
  <c r="V29" i="17" s="1"/>
  <c r="P52" i="14"/>
  <c r="V28" i="17" s="1"/>
  <c r="P51" i="14"/>
  <c r="V27" i="17" s="1"/>
  <c r="R50" i="14"/>
  <c r="P50" i="14"/>
  <c r="V26" i="17" s="1"/>
  <c r="P49" i="14"/>
  <c r="V25" i="17" s="1"/>
  <c r="R47" i="14"/>
  <c r="P47" i="14"/>
  <c r="V23" i="17" s="1"/>
  <c r="P46" i="14"/>
  <c r="V22" i="17" s="1"/>
  <c r="P45" i="14"/>
  <c r="V21" i="17" s="1"/>
  <c r="P44" i="14"/>
  <c r="V20" i="17" s="1"/>
  <c r="P43" i="14"/>
  <c r="V19" i="17" s="1"/>
  <c r="P42" i="14"/>
  <c r="V18" i="17" s="1"/>
  <c r="P40" i="14"/>
  <c r="V16" i="17" s="1"/>
  <c r="E60" i="14"/>
  <c r="G36" i="17" s="1"/>
  <c r="R112" i="14"/>
  <c r="G32" i="17"/>
  <c r="C30" i="14"/>
  <c r="J96" i="17"/>
  <c r="J38" i="17"/>
  <c r="J7" i="17"/>
  <c r="K96" i="17"/>
  <c r="K70" i="17"/>
  <c r="M70" i="17"/>
  <c r="R37" i="14"/>
  <c r="P37" i="14"/>
  <c r="V13" i="17" s="1"/>
  <c r="I38" i="17"/>
  <c r="Q112" i="14"/>
  <c r="U38" i="17" s="1"/>
  <c r="I96" i="17"/>
  <c r="I70" i="17"/>
  <c r="V15" i="17"/>
  <c r="E112" i="14" l="1"/>
  <c r="G96" i="17" s="1"/>
  <c r="U70" i="17"/>
  <c r="P112" i="14"/>
  <c r="V38" i="17" s="1"/>
  <c r="U96" i="17"/>
  <c r="H70" i="17" l="1"/>
  <c r="G70" i="17"/>
  <c r="G38" i="17"/>
  <c r="H96" i="17"/>
  <c r="V70" i="17"/>
  <c r="V96" i="17"/>
</calcChain>
</file>

<file path=xl/sharedStrings.xml><?xml version="1.0" encoding="utf-8"?>
<sst xmlns="http://schemas.openxmlformats.org/spreadsheetml/2006/main" count="10040" uniqueCount="3372">
  <si>
    <t>3A393</t>
  </si>
  <si>
    <t>3A484</t>
  </si>
  <si>
    <t>3A505</t>
  </si>
  <si>
    <t>3A595</t>
  </si>
  <si>
    <t>3A596</t>
  </si>
  <si>
    <t>3A616</t>
  </si>
  <si>
    <t>3A804</t>
  </si>
  <si>
    <t>GT</t>
  </si>
  <si>
    <t>3A887</t>
  </si>
  <si>
    <t>3A913</t>
  </si>
  <si>
    <t>3C006</t>
  </si>
  <si>
    <t>3C007</t>
  </si>
  <si>
    <t>3C009</t>
  </si>
  <si>
    <t>3C098</t>
  </si>
  <si>
    <t>3C101</t>
  </si>
  <si>
    <t>3C181</t>
  </si>
  <si>
    <t>3C213</t>
  </si>
  <si>
    <t>3C292</t>
  </si>
  <si>
    <t>3C303</t>
  </si>
  <si>
    <t>3C383</t>
  </si>
  <si>
    <t>3C389</t>
  </si>
  <si>
    <t>3C393</t>
  </si>
  <si>
    <t>3C415</t>
  </si>
  <si>
    <t>3C507</t>
  </si>
  <si>
    <t>3C515</t>
  </si>
  <si>
    <t>3C595</t>
  </si>
  <si>
    <t>3C596</t>
  </si>
  <si>
    <t>3C616</t>
  </si>
  <si>
    <t>3C779</t>
  </si>
  <si>
    <t>3C808</t>
  </si>
  <si>
    <t>3C882</t>
  </si>
  <si>
    <t>3C913</t>
  </si>
  <si>
    <t>3P006</t>
  </si>
  <si>
    <t>3P191</t>
  </si>
  <si>
    <t>3P302</t>
  </si>
  <si>
    <t>3P400</t>
  </si>
  <si>
    <t>3P494</t>
  </si>
  <si>
    <t>3P595</t>
  </si>
  <si>
    <t>1038VT3</t>
  </si>
  <si>
    <t>WYFFELS</t>
  </si>
  <si>
    <t>988VT3</t>
  </si>
  <si>
    <t>Stine</t>
  </si>
  <si>
    <t>9721RRYGPL</t>
  </si>
  <si>
    <t>730</t>
  </si>
  <si>
    <t>1930RR/YG+</t>
  </si>
  <si>
    <t>2230HX</t>
  </si>
  <si>
    <t>630RR</t>
  </si>
  <si>
    <t>644R</t>
  </si>
  <si>
    <t>W1946</t>
  </si>
  <si>
    <t>W2713</t>
  </si>
  <si>
    <t>W2717</t>
  </si>
  <si>
    <t>W3531</t>
  </si>
  <si>
    <t>W3535</t>
  </si>
  <si>
    <t>W3629</t>
  </si>
  <si>
    <t>W3810</t>
  </si>
  <si>
    <t>W3812</t>
  </si>
  <si>
    <t>W3817</t>
  </si>
  <si>
    <t>W4828</t>
  </si>
  <si>
    <t>W4822</t>
  </si>
  <si>
    <t>W4823</t>
  </si>
  <si>
    <t>W4824</t>
  </si>
  <si>
    <t>W4827</t>
  </si>
  <si>
    <t>W4829</t>
  </si>
  <si>
    <t>W4831</t>
  </si>
  <si>
    <t>W4835</t>
  </si>
  <si>
    <t>W5064</t>
  </si>
  <si>
    <t>W5061</t>
  </si>
  <si>
    <t>W5063</t>
  </si>
  <si>
    <t>W5066</t>
  </si>
  <si>
    <t>W5150</t>
  </si>
  <si>
    <t>W5223</t>
  </si>
  <si>
    <t>W5340</t>
  </si>
  <si>
    <t>W5341</t>
  </si>
  <si>
    <t>W5531</t>
  </si>
  <si>
    <t>W5535</t>
  </si>
  <si>
    <t>W5536</t>
  </si>
  <si>
    <t>W5546</t>
  </si>
  <si>
    <t>W5547</t>
  </si>
  <si>
    <t>W6330</t>
  </si>
  <si>
    <t>W6331</t>
  </si>
  <si>
    <t>W6337</t>
  </si>
  <si>
    <t>W6452</t>
  </si>
  <si>
    <t>W6570</t>
  </si>
  <si>
    <t>W6574</t>
  </si>
  <si>
    <t>W6577</t>
  </si>
  <si>
    <t>W6578</t>
  </si>
  <si>
    <t>W6579</t>
  </si>
  <si>
    <t>W6610</t>
  </si>
  <si>
    <t>W6613</t>
  </si>
  <si>
    <t>W6980</t>
  </si>
  <si>
    <t>W6981</t>
  </si>
  <si>
    <t>W6989</t>
  </si>
  <si>
    <t>W7116</t>
  </si>
  <si>
    <t>W7123</t>
  </si>
  <si>
    <t>W7180</t>
  </si>
  <si>
    <t>W7185</t>
  </si>
  <si>
    <t>W7250</t>
  </si>
  <si>
    <t>W7260</t>
  </si>
  <si>
    <t>W7265</t>
  </si>
  <si>
    <t>W7273</t>
  </si>
  <si>
    <t>W7275</t>
  </si>
  <si>
    <t>W7293</t>
  </si>
  <si>
    <t>W7300</t>
  </si>
  <si>
    <t>W7303</t>
  </si>
  <si>
    <t>W7355</t>
  </si>
  <si>
    <t>W7630</t>
  </si>
  <si>
    <t>W7633</t>
  </si>
  <si>
    <t>W8415</t>
  </si>
  <si>
    <t>W8418</t>
  </si>
  <si>
    <t>W8540</t>
  </si>
  <si>
    <t>W8542</t>
  </si>
  <si>
    <t>W8602</t>
  </si>
  <si>
    <t>W8680</t>
  </si>
  <si>
    <t>W8720</t>
  </si>
  <si>
    <t>W8721</t>
  </si>
  <si>
    <t>W9120</t>
  </si>
  <si>
    <t>2545BtRR</t>
  </si>
  <si>
    <t>2625BtRR</t>
  </si>
  <si>
    <t>2605BtRR</t>
  </si>
  <si>
    <t>2642BtRR</t>
  </si>
  <si>
    <t>2532BtRR</t>
  </si>
  <si>
    <t>2540BtRR</t>
  </si>
  <si>
    <t>2642BtCL</t>
  </si>
  <si>
    <t>2540BtCL</t>
  </si>
  <si>
    <t>2545Bt</t>
  </si>
  <si>
    <t>2625Bt</t>
  </si>
  <si>
    <t>2513</t>
  </si>
  <si>
    <t>2540Bt</t>
  </si>
  <si>
    <t>6014</t>
  </si>
  <si>
    <t>Hoegemeyer</t>
  </si>
  <si>
    <t>3376YG+RR</t>
  </si>
  <si>
    <t>4371RR</t>
  </si>
  <si>
    <t>4372RRBt</t>
  </si>
  <si>
    <t>4373YG+RR</t>
  </si>
  <si>
    <t>5555RR</t>
  </si>
  <si>
    <t>5983VTRR</t>
  </si>
  <si>
    <t>710LL</t>
  </si>
  <si>
    <t>8343HxRR</t>
  </si>
  <si>
    <t>9326Hx</t>
  </si>
  <si>
    <t>9777Hx</t>
  </si>
  <si>
    <t>8585GLS/IT</t>
  </si>
  <si>
    <t>8590GT</t>
  </si>
  <si>
    <t>8590IT</t>
  </si>
  <si>
    <t>Exsegen</t>
  </si>
  <si>
    <t>312</t>
  </si>
  <si>
    <t>414</t>
  </si>
  <si>
    <t>41-60</t>
  </si>
  <si>
    <t>41-63</t>
  </si>
  <si>
    <t>41-64</t>
  </si>
  <si>
    <t>42-88</t>
  </si>
  <si>
    <t>42-95</t>
  </si>
  <si>
    <t>42-91</t>
  </si>
  <si>
    <t>43-27</t>
  </si>
  <si>
    <t>43-31</t>
  </si>
  <si>
    <t>44-46</t>
  </si>
  <si>
    <t>44-92</t>
  </si>
  <si>
    <t>45-79</t>
  </si>
  <si>
    <t>45-82</t>
  </si>
  <si>
    <t>46-22</t>
  </si>
  <si>
    <t>46-26</t>
  </si>
  <si>
    <t>46-60</t>
  </si>
  <si>
    <t>47-10</t>
  </si>
  <si>
    <t>48-46</t>
  </si>
  <si>
    <t>48-52</t>
  </si>
  <si>
    <t>48-53</t>
  </si>
  <si>
    <t>49-32</t>
  </si>
  <si>
    <t>49-35</t>
  </si>
  <si>
    <t>50-18</t>
  </si>
  <si>
    <t>50-19</t>
  </si>
  <si>
    <t>50-20</t>
  </si>
  <si>
    <t>50-41</t>
  </si>
  <si>
    <t>50-44</t>
  </si>
  <si>
    <t>50-48</t>
  </si>
  <si>
    <t>51-39</t>
  </si>
  <si>
    <t>51-45</t>
  </si>
  <si>
    <t>52-40</t>
  </si>
  <si>
    <t>52-45</t>
  </si>
  <si>
    <t>52-42</t>
  </si>
  <si>
    <t>52-43</t>
  </si>
  <si>
    <t>52-47</t>
  </si>
  <si>
    <t>52-59</t>
  </si>
  <si>
    <t>52-62</t>
  </si>
  <si>
    <t>52-63</t>
  </si>
  <si>
    <t>53-06</t>
  </si>
  <si>
    <t>53-17</t>
  </si>
  <si>
    <t>53-18</t>
  </si>
  <si>
    <t>53-33</t>
  </si>
  <si>
    <t>53-34</t>
  </si>
  <si>
    <t>54-20</t>
  </si>
  <si>
    <t>54-46</t>
  </si>
  <si>
    <t>54-51</t>
  </si>
  <si>
    <t>54-49</t>
  </si>
  <si>
    <t>54-53</t>
  </si>
  <si>
    <t>55-12</t>
  </si>
  <si>
    <t>55-82</t>
  </si>
  <si>
    <t>57-43</t>
  </si>
  <si>
    <t>57-47</t>
  </si>
  <si>
    <t>57-79</t>
  </si>
  <si>
    <t>57-84</t>
  </si>
  <si>
    <t>58-13</t>
  </si>
  <si>
    <t>58-19</t>
  </si>
  <si>
    <t>58-16</t>
  </si>
  <si>
    <t>60-17</t>
  </si>
  <si>
    <t>60-18</t>
  </si>
  <si>
    <t>60-19</t>
  </si>
  <si>
    <t>61-19</t>
  </si>
  <si>
    <t>61-22</t>
  </si>
  <si>
    <t>61-45</t>
  </si>
  <si>
    <t>61-50</t>
  </si>
  <si>
    <t>61-66</t>
  </si>
  <si>
    <t>61-72</t>
  </si>
  <si>
    <t>61-69</t>
  </si>
  <si>
    <t>61-73</t>
  </si>
  <si>
    <t>62-29</t>
  </si>
  <si>
    <t>62-30</t>
  </si>
  <si>
    <t>62-33</t>
  </si>
  <si>
    <t>62-99</t>
  </si>
  <si>
    <t>63-39</t>
  </si>
  <si>
    <t>YBCB/RR2</t>
  </si>
  <si>
    <t>4353B</t>
  </si>
  <si>
    <t>4354VT3</t>
  </si>
  <si>
    <t>4381X</t>
  </si>
  <si>
    <t>4614R</t>
  </si>
  <si>
    <t>4616T</t>
  </si>
  <si>
    <t>4635B</t>
  </si>
  <si>
    <t>4636S</t>
  </si>
  <si>
    <t>4637T</t>
  </si>
  <si>
    <t>4638X</t>
  </si>
  <si>
    <t>4688VT3</t>
  </si>
  <si>
    <t>4905B</t>
  </si>
  <si>
    <t>7R154</t>
  </si>
  <si>
    <t>4906Y</t>
  </si>
  <si>
    <t>4937B</t>
  </si>
  <si>
    <t>4940T</t>
  </si>
  <si>
    <t>4951B</t>
  </si>
  <si>
    <t>4952S</t>
  </si>
  <si>
    <t>4953Y</t>
  </si>
  <si>
    <t>4962S</t>
  </si>
  <si>
    <t>4966B</t>
  </si>
  <si>
    <t>4967X</t>
  </si>
  <si>
    <t>4981R</t>
  </si>
  <si>
    <t>4983S</t>
  </si>
  <si>
    <t>Kruger</t>
  </si>
  <si>
    <t>5N51RR</t>
  </si>
  <si>
    <t>7A01RR</t>
  </si>
  <si>
    <t>8N51RR</t>
  </si>
  <si>
    <t>8N52PLRR</t>
  </si>
  <si>
    <t>YGCB/CL</t>
  </si>
  <si>
    <t>Trelay</t>
  </si>
  <si>
    <t>W2751</t>
  </si>
  <si>
    <t>W5051</t>
  </si>
  <si>
    <t>Harvested date:</t>
  </si>
  <si>
    <t>Ottilie Ro</t>
  </si>
  <si>
    <t>8T468VT3</t>
  </si>
  <si>
    <t>1008RR</t>
  </si>
  <si>
    <t>6008VT3</t>
  </si>
  <si>
    <t>1210RR</t>
  </si>
  <si>
    <t>2210RR/YGCB</t>
  </si>
  <si>
    <t>6210TS</t>
  </si>
  <si>
    <t>7010YG+</t>
  </si>
  <si>
    <t>9310TS</t>
  </si>
  <si>
    <t>6011TS</t>
  </si>
  <si>
    <t>1111RR</t>
  </si>
  <si>
    <t>2111RR/YGCB</t>
  </si>
  <si>
    <t>6111TS</t>
  </si>
  <si>
    <t>6411VT3</t>
  </si>
  <si>
    <t>1212RR</t>
  </si>
  <si>
    <t>2212RR/YGCB</t>
  </si>
  <si>
    <t>6212TS</t>
  </si>
  <si>
    <t>6412VT3</t>
  </si>
  <si>
    <t>7913YG+</t>
  </si>
  <si>
    <t>6413TS</t>
  </si>
  <si>
    <t>6013VT3</t>
  </si>
  <si>
    <t>1114RR</t>
  </si>
  <si>
    <t>2114RR/YGCB</t>
  </si>
  <si>
    <t>6114VT3</t>
  </si>
  <si>
    <t>8H26Bt/RR</t>
  </si>
  <si>
    <t>8H29Bt/RR/RW</t>
  </si>
  <si>
    <t>8H32Bt/RW</t>
  </si>
  <si>
    <t>8H33Bt/RR/RW</t>
  </si>
  <si>
    <t>8H43RR/RW</t>
  </si>
  <si>
    <t>8H46RR</t>
  </si>
  <si>
    <t>8H47Bt/RR</t>
  </si>
  <si>
    <t>8H55RW</t>
  </si>
  <si>
    <t>RW</t>
  </si>
  <si>
    <t>8H59Bt</t>
  </si>
  <si>
    <t>8H61RR</t>
  </si>
  <si>
    <t>8H62RR/RW</t>
  </si>
  <si>
    <t>8H64Bt/RR/RW</t>
  </si>
  <si>
    <t>8H68Bt/RR</t>
  </si>
  <si>
    <t>8H70RR/RW</t>
  </si>
  <si>
    <t>8H74RR</t>
  </si>
  <si>
    <t>8H77Bt</t>
  </si>
  <si>
    <t>7S322</t>
  </si>
  <si>
    <t>7R321</t>
  </si>
  <si>
    <t>77125T</t>
  </si>
  <si>
    <t>77124X</t>
  </si>
  <si>
    <t>77123S</t>
  </si>
  <si>
    <t>77121R</t>
  </si>
  <si>
    <t>77122B</t>
  </si>
  <si>
    <t>77120</t>
  </si>
  <si>
    <t>7R432</t>
  </si>
  <si>
    <t>76125T</t>
  </si>
  <si>
    <t>70505VT3</t>
  </si>
  <si>
    <t>70504T</t>
  </si>
  <si>
    <t>70503S</t>
  </si>
  <si>
    <t>70502R</t>
  </si>
  <si>
    <t>70501</t>
  </si>
  <si>
    <t>4S502</t>
  </si>
  <si>
    <t>4R501</t>
  </si>
  <si>
    <t>Latitude:</t>
  </si>
  <si>
    <t>Longitude:</t>
  </si>
  <si>
    <t>606</t>
  </si>
  <si>
    <t>612</t>
  </si>
  <si>
    <t>9310RR/ GCB</t>
  </si>
  <si>
    <t>9313</t>
  </si>
  <si>
    <t>9496</t>
  </si>
  <si>
    <t>9496YGCB</t>
  </si>
  <si>
    <t>808RR2</t>
  </si>
  <si>
    <t>808VT3</t>
  </si>
  <si>
    <t>809VT3</t>
  </si>
  <si>
    <t>810VT3</t>
  </si>
  <si>
    <t>811RR2</t>
  </si>
  <si>
    <t>811YGPL/RR2</t>
  </si>
  <si>
    <t>812RR2</t>
  </si>
  <si>
    <t>812VT3</t>
  </si>
  <si>
    <t>813VT3</t>
  </si>
  <si>
    <t>815VT3</t>
  </si>
  <si>
    <t>2555VT3</t>
  </si>
  <si>
    <t>2620VT3</t>
  </si>
  <si>
    <t>69402T</t>
  </si>
  <si>
    <t>69401R</t>
  </si>
  <si>
    <t>69575VT3</t>
  </si>
  <si>
    <t>69573R</t>
  </si>
  <si>
    <t>69805VT3</t>
  </si>
  <si>
    <t>69802R</t>
  </si>
  <si>
    <t>70006R</t>
  </si>
  <si>
    <t>70007VT3</t>
  </si>
  <si>
    <t>72116VT3</t>
  </si>
  <si>
    <t>75145VT3</t>
  </si>
  <si>
    <t>76806VT3</t>
  </si>
  <si>
    <t>76865VT3</t>
  </si>
  <si>
    <t>76996VT3</t>
  </si>
  <si>
    <t>77015VT3</t>
  </si>
  <si>
    <t>79504VT3</t>
  </si>
  <si>
    <t>82133VT3</t>
  </si>
  <si>
    <t>21715VT3</t>
  </si>
  <si>
    <t>23345VT3</t>
  </si>
  <si>
    <t>26795VT3</t>
  </si>
  <si>
    <t>29205VT3</t>
  </si>
  <si>
    <t>2A499</t>
  </si>
  <si>
    <t>2A720</t>
  </si>
  <si>
    <t>2C729</t>
  </si>
  <si>
    <t>2C730</t>
  </si>
  <si>
    <t>2D322</t>
  </si>
  <si>
    <t>2D324</t>
  </si>
  <si>
    <t>2D326</t>
  </si>
  <si>
    <t>2D519</t>
  </si>
  <si>
    <t>2G611</t>
  </si>
  <si>
    <t>2G847</t>
  </si>
  <si>
    <t>2H521</t>
  </si>
  <si>
    <t>2H546</t>
  </si>
  <si>
    <t>2H697</t>
  </si>
  <si>
    <t>2J337</t>
  </si>
  <si>
    <t>2J463</t>
  </si>
  <si>
    <t>2K662</t>
  </si>
  <si>
    <t>2K719</t>
  </si>
  <si>
    <t>2M495</t>
  </si>
  <si>
    <t>2M695</t>
  </si>
  <si>
    <t>2P483</t>
  </si>
  <si>
    <t>2P480</t>
  </si>
  <si>
    <t>2P484</t>
  </si>
  <si>
    <t>2P535</t>
  </si>
  <si>
    <t>2P531</t>
  </si>
  <si>
    <t>2P686</t>
  </si>
  <si>
    <t>2R416</t>
  </si>
  <si>
    <t>2R424</t>
  </si>
  <si>
    <t>2R430</t>
  </si>
  <si>
    <t>2R691</t>
  </si>
  <si>
    <t>Strip-Till</t>
  </si>
  <si>
    <t>KY</t>
  </si>
  <si>
    <t>6883VT3</t>
  </si>
  <si>
    <t>6459Bt</t>
  </si>
  <si>
    <t>6459Conv</t>
  </si>
  <si>
    <t>6459NonGMO</t>
  </si>
  <si>
    <t>6533CL</t>
  </si>
  <si>
    <t>6533RR</t>
  </si>
  <si>
    <t>CK 6325VT3</t>
  </si>
  <si>
    <t>7673Conv</t>
  </si>
  <si>
    <t>7673HBW</t>
  </si>
  <si>
    <t>1928R</t>
  </si>
  <si>
    <t>1929VT3</t>
  </si>
  <si>
    <t>CK 4799VT3</t>
  </si>
  <si>
    <t>9114</t>
  </si>
  <si>
    <t>50-35</t>
  </si>
  <si>
    <t>51-13</t>
  </si>
  <si>
    <t>59-35</t>
  </si>
  <si>
    <t>CK 63-42</t>
  </si>
  <si>
    <t>SI 63-42</t>
  </si>
  <si>
    <t>60S44</t>
  </si>
  <si>
    <t>83X61</t>
  </si>
  <si>
    <t>AVICTA 9127</t>
  </si>
  <si>
    <t>NO AVICTA 9127</t>
  </si>
  <si>
    <t>6960</t>
  </si>
  <si>
    <t>6962</t>
  </si>
  <si>
    <t>7444</t>
  </si>
  <si>
    <t>7445</t>
  </si>
  <si>
    <t>Kaltenberg</t>
  </si>
  <si>
    <t>5588LLRRHXT</t>
  </si>
  <si>
    <t>6046LLHXR</t>
  </si>
  <si>
    <t>6645LLGT3</t>
  </si>
  <si>
    <t>6953VT3</t>
  </si>
  <si>
    <t>5536</t>
  </si>
  <si>
    <t>Legend</t>
  </si>
  <si>
    <t>9535Conv</t>
  </si>
  <si>
    <t>9535RRYG+</t>
  </si>
  <si>
    <t>81117S</t>
  </si>
  <si>
    <t>5H005</t>
  </si>
  <si>
    <t>5X005</t>
  </si>
  <si>
    <t>4051VT3</t>
  </si>
  <si>
    <t>4751VT3</t>
  </si>
  <si>
    <t>0528XR</t>
  </si>
  <si>
    <t>1162XR</t>
  </si>
  <si>
    <t>1395XR</t>
  </si>
  <si>
    <t>33D11</t>
  </si>
  <si>
    <t>9578XR</t>
  </si>
  <si>
    <t>9990XR</t>
  </si>
  <si>
    <t>1047VT3</t>
  </si>
  <si>
    <t>1058HXT</t>
  </si>
  <si>
    <t>1058RR</t>
  </si>
  <si>
    <t>670RR</t>
  </si>
  <si>
    <t>670RRYGCB</t>
  </si>
  <si>
    <t>670VT3</t>
  </si>
  <si>
    <t>692CBLLRW</t>
  </si>
  <si>
    <t>692NonGMO</t>
  </si>
  <si>
    <t>698RR</t>
  </si>
  <si>
    <t>698VT3</t>
  </si>
  <si>
    <t>1219VT3</t>
  </si>
  <si>
    <t>1406VT3</t>
  </si>
  <si>
    <t>6406</t>
  </si>
  <si>
    <t>7219RR2</t>
  </si>
  <si>
    <t>9406YGCB/RR2</t>
  </si>
  <si>
    <t>9527VT3</t>
  </si>
  <si>
    <t>6N52RR</t>
  </si>
  <si>
    <t>6N52VT3</t>
  </si>
  <si>
    <t>4405</t>
  </si>
  <si>
    <t>6271RR</t>
  </si>
  <si>
    <t>7273VT3</t>
  </si>
  <si>
    <t>7289VT3</t>
  </si>
  <si>
    <t>CK W3944</t>
  </si>
  <si>
    <t>CK W4940</t>
  </si>
  <si>
    <t>CK W7251</t>
  </si>
  <si>
    <t>HP W2329</t>
  </si>
  <si>
    <t>HP W8681</t>
  </si>
  <si>
    <t>HP W9121</t>
  </si>
  <si>
    <t>HP1 W2329</t>
  </si>
  <si>
    <t>HP2 W2329</t>
  </si>
  <si>
    <t>NO AVICTA W5281</t>
  </si>
  <si>
    <t>SI W5281</t>
  </si>
  <si>
    <t>ASTS</t>
  </si>
  <si>
    <t>GENSS</t>
  </si>
  <si>
    <t>2. Dealer information:</t>
  </si>
  <si>
    <t xml:space="preserve">Irrigation: </t>
  </si>
  <si>
    <t>3. Site Information:</t>
  </si>
  <si>
    <t xml:space="preserve">Directions to plot </t>
  </si>
  <si>
    <t>4. Strip Information:</t>
  </si>
  <si>
    <t xml:space="preserve">SR#: </t>
  </si>
  <si>
    <t xml:space="preserve">Year: </t>
  </si>
  <si>
    <t>States</t>
  </si>
  <si>
    <t>***To autofill address, and seed representative information, 
type the customer number in the "Cust No" field:</t>
  </si>
  <si>
    <t>Channel</t>
  </si>
  <si>
    <t>6220VT3P</t>
  </si>
  <si>
    <t>Agrigold</t>
  </si>
  <si>
    <t>6320NonGMO</t>
  </si>
  <si>
    <t>6320VT3</t>
  </si>
  <si>
    <t>6326NonGMO</t>
  </si>
  <si>
    <t>6426NonGMO</t>
  </si>
  <si>
    <t>6438VT3</t>
  </si>
  <si>
    <t>6450VT3</t>
  </si>
  <si>
    <t>6452VT3</t>
  </si>
  <si>
    <t>6456RR</t>
  </si>
  <si>
    <t>6456VT3</t>
  </si>
  <si>
    <t>6458RR</t>
  </si>
  <si>
    <t>6458VT3</t>
  </si>
  <si>
    <t>6478NonGMO</t>
  </si>
  <si>
    <t>6523NonGMO</t>
  </si>
  <si>
    <t>6576Bt</t>
  </si>
  <si>
    <t>6576NonGMO</t>
  </si>
  <si>
    <t>6632CL</t>
  </si>
  <si>
    <t>6632VT3Pro</t>
  </si>
  <si>
    <t>VT3P</t>
  </si>
  <si>
    <t>4413A3</t>
  </si>
  <si>
    <t>4609HXR</t>
  </si>
  <si>
    <t>5319A3</t>
  </si>
  <si>
    <t>5354HXR</t>
  </si>
  <si>
    <t>5354NonGMO</t>
  </si>
  <si>
    <t>5354RR</t>
  </si>
  <si>
    <t>5435HXR</t>
  </si>
  <si>
    <t>HXT/LL/RR</t>
  </si>
  <si>
    <t>5435NonGMO</t>
  </si>
  <si>
    <t>5442VT3</t>
  </si>
  <si>
    <t>5454HXR</t>
  </si>
  <si>
    <t>5454RR</t>
  </si>
  <si>
    <t>5473A3</t>
  </si>
  <si>
    <t>5668NonGMO</t>
  </si>
  <si>
    <t>5676HXR</t>
  </si>
  <si>
    <t>5716LL</t>
  </si>
  <si>
    <t>6288A3</t>
  </si>
  <si>
    <t>6288Bt1</t>
  </si>
  <si>
    <t>6288CL</t>
  </si>
  <si>
    <t>6363HXR</t>
  </si>
  <si>
    <t>6528NonGMO</t>
  </si>
  <si>
    <t>4552</t>
  </si>
  <si>
    <t>5212</t>
  </si>
  <si>
    <t>5951</t>
  </si>
  <si>
    <t>6189</t>
  </si>
  <si>
    <t>6333</t>
  </si>
  <si>
    <t>7455</t>
  </si>
  <si>
    <t>7633</t>
  </si>
  <si>
    <t>9111</t>
  </si>
  <si>
    <t>9204</t>
  </si>
  <si>
    <t>9206</t>
  </si>
  <si>
    <t>9213</t>
  </si>
  <si>
    <t>9383</t>
  </si>
  <si>
    <t>9506</t>
  </si>
  <si>
    <t>9511</t>
  </si>
  <si>
    <t>9521</t>
  </si>
  <si>
    <t>9595</t>
  </si>
  <si>
    <t>9812</t>
  </si>
  <si>
    <t>194-70STX</t>
  </si>
  <si>
    <t>195-46STX</t>
  </si>
  <si>
    <t>200-22STX</t>
  </si>
  <si>
    <t>205-99STX</t>
  </si>
  <si>
    <t>207-07STX</t>
  </si>
  <si>
    <t>210-57STX</t>
  </si>
  <si>
    <t>53-76</t>
  </si>
  <si>
    <t>54-83</t>
  </si>
  <si>
    <t>55-07</t>
  </si>
  <si>
    <t>55-08</t>
  </si>
  <si>
    <t>61-05</t>
  </si>
  <si>
    <t>61-35</t>
  </si>
  <si>
    <t>61-36</t>
  </si>
  <si>
    <t>62-61</t>
  </si>
  <si>
    <t>62-63</t>
  </si>
  <si>
    <t>63-43</t>
  </si>
  <si>
    <t>63-44</t>
  </si>
  <si>
    <t>WX</t>
  </si>
  <si>
    <t>63-49</t>
  </si>
  <si>
    <t>63-84</t>
  </si>
  <si>
    <t>66-96</t>
  </si>
  <si>
    <t>67-22</t>
  </si>
  <si>
    <t>68-05</t>
  </si>
  <si>
    <t>Dyna Gro</t>
  </si>
  <si>
    <t>4680</t>
  </si>
  <si>
    <t>54T42</t>
  </si>
  <si>
    <t>55R10</t>
  </si>
  <si>
    <t>56K60</t>
  </si>
  <si>
    <t>56R60</t>
  </si>
  <si>
    <t>57K83</t>
  </si>
  <si>
    <t>51SV3</t>
  </si>
  <si>
    <t>54SV3</t>
  </si>
  <si>
    <t>54SV4</t>
  </si>
  <si>
    <t>58A00</t>
  </si>
  <si>
    <t>NON-GMO</t>
  </si>
  <si>
    <t>61B30</t>
  </si>
  <si>
    <t>61BV3</t>
  </si>
  <si>
    <t>61BV4</t>
  </si>
  <si>
    <t>61C00</t>
  </si>
  <si>
    <t>62L30</t>
  </si>
  <si>
    <t>65B30</t>
  </si>
  <si>
    <t>65BV3</t>
  </si>
  <si>
    <t>65U21</t>
  </si>
  <si>
    <t>65U30</t>
  </si>
  <si>
    <t>65U41</t>
  </si>
  <si>
    <t>53SO06-3000GT</t>
  </si>
  <si>
    <t>82R05-3000GT</t>
  </si>
  <si>
    <t>83P06GT</t>
  </si>
  <si>
    <t>83P07GT/CB/LL</t>
  </si>
  <si>
    <t>83S04GT</t>
  </si>
  <si>
    <t>83T94GT/CB/LL</t>
  </si>
  <si>
    <t>84N18-3000GT</t>
  </si>
  <si>
    <t>84Q54GT</t>
  </si>
  <si>
    <t>84U58-3000GT</t>
  </si>
  <si>
    <t>85E98-3000GT</t>
  </si>
  <si>
    <t>85K17-3000GT</t>
  </si>
  <si>
    <t>85V86GT</t>
  </si>
  <si>
    <t>85V88-3000GT</t>
  </si>
  <si>
    <t>8265-3000GT</t>
  </si>
  <si>
    <t>8672-3000GT</t>
  </si>
  <si>
    <t>8672GT</t>
  </si>
  <si>
    <t>8952-3000GT</t>
  </si>
  <si>
    <t>9084GT/CB/LL</t>
  </si>
  <si>
    <t>9165CB/LL/RW</t>
  </si>
  <si>
    <t>9173-3000GT</t>
  </si>
  <si>
    <t>9180GT/CB/LL</t>
  </si>
  <si>
    <t>9377GT</t>
  </si>
  <si>
    <t>9377GT/CB/LL</t>
  </si>
  <si>
    <t>107RR</t>
  </si>
  <si>
    <t>107VT3P</t>
  </si>
  <si>
    <t>110VT3</t>
  </si>
  <si>
    <t>194VT3P</t>
  </si>
  <si>
    <t>212VT3</t>
  </si>
  <si>
    <t>377NonGMO</t>
  </si>
  <si>
    <t>913GT</t>
  </si>
  <si>
    <t>972-3000GT</t>
  </si>
  <si>
    <t>5090G3VT3</t>
  </si>
  <si>
    <t>5450G3VT3</t>
  </si>
  <si>
    <t>5450NonGMO</t>
  </si>
  <si>
    <t>5783G3VT3</t>
  </si>
  <si>
    <t>5783RR</t>
  </si>
  <si>
    <t>5939G3VT3</t>
  </si>
  <si>
    <t>5939RR</t>
  </si>
  <si>
    <t>6045G3VT3</t>
  </si>
  <si>
    <t>6184NonGMO</t>
  </si>
  <si>
    <t>6190G3VT3</t>
  </si>
  <si>
    <t>6203NonGMO</t>
  </si>
  <si>
    <t>6354NonGMO</t>
  </si>
  <si>
    <t>6455G3VT3</t>
  </si>
  <si>
    <t>6576RR</t>
  </si>
  <si>
    <t>4395VT3</t>
  </si>
  <si>
    <t>4510VT3P</t>
  </si>
  <si>
    <t>4565RR2</t>
  </si>
  <si>
    <t>4602VT3</t>
  </si>
  <si>
    <t>4610RR2</t>
  </si>
  <si>
    <t>4620VT3</t>
  </si>
  <si>
    <t>4655GENVT3P</t>
  </si>
  <si>
    <t>4655RR2</t>
  </si>
  <si>
    <t>4676VT3</t>
  </si>
  <si>
    <t>4686RR2</t>
  </si>
  <si>
    <t>4912RR2</t>
  </si>
  <si>
    <t>8310GENSS</t>
  </si>
  <si>
    <t>8390GENSS</t>
  </si>
  <si>
    <t>8660GENSS</t>
  </si>
  <si>
    <t>8970GENSS</t>
  </si>
  <si>
    <t>2A551</t>
  </si>
  <si>
    <t>2A688</t>
  </si>
  <si>
    <t>SS</t>
  </si>
  <si>
    <t>2C302</t>
  </si>
  <si>
    <t>2C441</t>
  </si>
  <si>
    <t>2C641</t>
  </si>
  <si>
    <t>2D503</t>
  </si>
  <si>
    <t>2D692</t>
  </si>
  <si>
    <t>2D771</t>
  </si>
  <si>
    <t>2E694</t>
  </si>
  <si>
    <t>2E696</t>
  </si>
  <si>
    <t>2E698</t>
  </si>
  <si>
    <t>2G690</t>
  </si>
  <si>
    <t>2H488</t>
  </si>
  <si>
    <t>2H490</t>
  </si>
  <si>
    <t>2H523</t>
  </si>
  <si>
    <t>2H733</t>
  </si>
  <si>
    <t>2H735</t>
  </si>
  <si>
    <t>2J335</t>
  </si>
  <si>
    <t>2J338</t>
  </si>
  <si>
    <t>2J465</t>
  </si>
  <si>
    <t>2J597</t>
  </si>
  <si>
    <t>2K590</t>
  </si>
  <si>
    <t>2K591</t>
  </si>
  <si>
    <t>2K592</t>
  </si>
  <si>
    <t>2K594</t>
  </si>
  <si>
    <t>2K679</t>
  </si>
  <si>
    <t>2M520</t>
  </si>
  <si>
    <t>2P481</t>
  </si>
  <si>
    <t>2P486</t>
  </si>
  <si>
    <t>2P612</t>
  </si>
  <si>
    <t>2T784</t>
  </si>
  <si>
    <t>2T809</t>
  </si>
  <si>
    <t>2Y549</t>
  </si>
  <si>
    <t>48S-3000GT</t>
  </si>
  <si>
    <t>48S-CB/LL/RW</t>
  </si>
  <si>
    <t>48S-GT</t>
  </si>
  <si>
    <t>52A-3000GT</t>
  </si>
  <si>
    <t>52A-CB/LL/RW</t>
  </si>
  <si>
    <t>61P-3000GT</t>
  </si>
  <si>
    <t>63R-3000GT</t>
  </si>
  <si>
    <t>63R-GT</t>
  </si>
  <si>
    <t>69L-GT</t>
  </si>
  <si>
    <t>72K-GT/CB/LL</t>
  </si>
  <si>
    <t>72Q-3000GT</t>
  </si>
  <si>
    <t>77H-3000GT</t>
  </si>
  <si>
    <t>82V-3000GT</t>
  </si>
  <si>
    <t>3A094</t>
  </si>
  <si>
    <t>3A306</t>
  </si>
  <si>
    <t>3A613</t>
  </si>
  <si>
    <t>3C311</t>
  </si>
  <si>
    <t>3T807</t>
  </si>
  <si>
    <t>3U012</t>
  </si>
  <si>
    <t>3U611</t>
  </si>
  <si>
    <t>3U997</t>
  </si>
  <si>
    <t>0377XR</t>
  </si>
  <si>
    <t>0461XR</t>
  </si>
  <si>
    <t>0916XR</t>
  </si>
  <si>
    <t>0959X</t>
  </si>
  <si>
    <t>1173HR</t>
  </si>
  <si>
    <t>1184XR</t>
  </si>
  <si>
    <t>1236XR</t>
  </si>
  <si>
    <t>1253HR</t>
  </si>
  <si>
    <t>1395HR</t>
  </si>
  <si>
    <t>1707HR</t>
  </si>
  <si>
    <t>32B12</t>
  </si>
  <si>
    <t>32D79</t>
  </si>
  <si>
    <t>32N70</t>
  </si>
  <si>
    <t>33G60</t>
  </si>
  <si>
    <t>33N60</t>
  </si>
  <si>
    <t>33W82</t>
  </si>
  <si>
    <t>34F26</t>
  </si>
  <si>
    <t>34P92</t>
  </si>
  <si>
    <t>35K02</t>
  </si>
  <si>
    <t>35K34</t>
  </si>
  <si>
    <t>36V73</t>
  </si>
  <si>
    <t>38A55</t>
  </si>
  <si>
    <t>38H06</t>
  </si>
  <si>
    <t>38P40</t>
  </si>
  <si>
    <t>9494</t>
  </si>
  <si>
    <t>1019RR</t>
  </si>
  <si>
    <t>1059RR</t>
  </si>
  <si>
    <t>1059VT3</t>
  </si>
  <si>
    <t>1119HX</t>
  </si>
  <si>
    <t>1129RR</t>
  </si>
  <si>
    <t>9417RR</t>
  </si>
  <si>
    <t>9419GT</t>
  </si>
  <si>
    <t>9528VT3Pro</t>
  </si>
  <si>
    <t>9529</t>
  </si>
  <si>
    <t>9530HXT</t>
  </si>
  <si>
    <t>9726VT3Pro</t>
  </si>
  <si>
    <t>9727VT3Pro</t>
  </si>
  <si>
    <t>9728RR</t>
  </si>
  <si>
    <t>9728VT3Pro</t>
  </si>
  <si>
    <t>617</t>
  </si>
  <si>
    <t>637</t>
  </si>
  <si>
    <t>6T672</t>
  </si>
  <si>
    <t>7R667</t>
  </si>
  <si>
    <t>7R668</t>
  </si>
  <si>
    <t>7R770</t>
  </si>
  <si>
    <t>7T202</t>
  </si>
  <si>
    <t>7T668</t>
  </si>
  <si>
    <t>7T683</t>
  </si>
  <si>
    <t>7T765</t>
  </si>
  <si>
    <t>7T927</t>
  </si>
  <si>
    <t>7V770</t>
  </si>
  <si>
    <t>8R407</t>
  </si>
  <si>
    <t>8T212</t>
  </si>
  <si>
    <t>8T597</t>
  </si>
  <si>
    <t>No AVICTA W5641</t>
  </si>
  <si>
    <t>W2730 w/ SI</t>
  </si>
  <si>
    <t>W3629 BDR</t>
  </si>
  <si>
    <t>W3944 BDR</t>
  </si>
  <si>
    <t>W3944 w/F</t>
  </si>
  <si>
    <t>W3944-HP</t>
  </si>
  <si>
    <t>W3944-HP2</t>
  </si>
  <si>
    <t>W4831 CK</t>
  </si>
  <si>
    <t>W4941-HP</t>
  </si>
  <si>
    <t>W5155 w/ SI</t>
  </si>
  <si>
    <t>W5159-HP</t>
  </si>
  <si>
    <t>W5280 w/ SI</t>
  </si>
  <si>
    <t>W5281 HP</t>
  </si>
  <si>
    <t>W5640 w/ SI</t>
  </si>
  <si>
    <t>W5641 w/ SI</t>
  </si>
  <si>
    <t>W5641-HP</t>
  </si>
  <si>
    <t>W6526-HP</t>
  </si>
  <si>
    <t>W6830 CK</t>
  </si>
  <si>
    <t>W6830 w/ SI</t>
  </si>
  <si>
    <t>Nongmo</t>
  </si>
  <si>
    <t>W6871 CK</t>
  </si>
  <si>
    <t>W7381 Twin</t>
  </si>
  <si>
    <t>W7381 w/ SI</t>
  </si>
  <si>
    <t>W7387 Twin</t>
  </si>
  <si>
    <t>W8253 CK</t>
  </si>
  <si>
    <t>W8253 Twin</t>
  </si>
  <si>
    <t>W8253 w/ SI</t>
  </si>
  <si>
    <t>W8680 CK</t>
  </si>
  <si>
    <t>W8681 Twin</t>
  </si>
  <si>
    <t>W9121 CK</t>
  </si>
  <si>
    <t>W9121 Twin</t>
  </si>
  <si>
    <t xml:space="preserve">Ear Count </t>
  </si>
  <si>
    <t>(example: 10)</t>
  </si>
  <si>
    <t>63-42 Twin</t>
  </si>
  <si>
    <t>63-45 CK</t>
  </si>
  <si>
    <t>65-44 Twin</t>
  </si>
  <si>
    <t>67-21</t>
  </si>
  <si>
    <t>VT3Pro</t>
  </si>
  <si>
    <t>67-23 Twin</t>
  </si>
  <si>
    <t>67-88</t>
  </si>
  <si>
    <t>68-06 CK</t>
  </si>
  <si>
    <t>HP 62-54</t>
  </si>
  <si>
    <t>Farm Advantage</t>
  </si>
  <si>
    <t>5711</t>
  </si>
  <si>
    <t>Fielders Choice</t>
  </si>
  <si>
    <t>6520</t>
  </si>
  <si>
    <t>6583</t>
  </si>
  <si>
    <t>6676</t>
  </si>
  <si>
    <t>6720</t>
  </si>
  <si>
    <t>6787</t>
  </si>
  <si>
    <t>6820</t>
  </si>
  <si>
    <t>6834VT3</t>
  </si>
  <si>
    <t>NG6520</t>
  </si>
  <si>
    <t>NG6583</t>
  </si>
  <si>
    <t>NG6676</t>
  </si>
  <si>
    <t>NG6686</t>
  </si>
  <si>
    <t>NG6691</t>
  </si>
  <si>
    <t>NG6720</t>
  </si>
  <si>
    <t>NG6723</t>
  </si>
  <si>
    <t>NG6781</t>
  </si>
  <si>
    <t>NG6783</t>
  </si>
  <si>
    <t>NG6787</t>
  </si>
  <si>
    <t>NG6793</t>
  </si>
  <si>
    <t>NG6820</t>
  </si>
  <si>
    <t>5T128</t>
  </si>
  <si>
    <t>5T429</t>
  </si>
  <si>
    <t>Fontenelle</t>
  </si>
  <si>
    <t>6T266</t>
  </si>
  <si>
    <t>49SV3</t>
  </si>
  <si>
    <t>53SV3</t>
  </si>
  <si>
    <t>5586HX1/LL</t>
  </si>
  <si>
    <t>55SV3</t>
  </si>
  <si>
    <t>56SV3</t>
  </si>
  <si>
    <t>585V3</t>
  </si>
  <si>
    <t>61A30 CK</t>
  </si>
  <si>
    <t>61AV3 CK</t>
  </si>
  <si>
    <t>63AV3 CK</t>
  </si>
  <si>
    <t>6558RR</t>
  </si>
  <si>
    <t>7H55</t>
  </si>
  <si>
    <t>7H81</t>
  </si>
  <si>
    <t>8289HX/LL</t>
  </si>
  <si>
    <t>82H80</t>
  </si>
  <si>
    <t>82K79</t>
  </si>
  <si>
    <t>82R03</t>
  </si>
  <si>
    <t>82R03 CK</t>
  </si>
  <si>
    <t>82R45</t>
  </si>
  <si>
    <t>83A22</t>
  </si>
  <si>
    <t>83C55</t>
  </si>
  <si>
    <t>83E87</t>
  </si>
  <si>
    <t>83E90</t>
  </si>
  <si>
    <t>83F11</t>
  </si>
  <si>
    <t>83J86</t>
  </si>
  <si>
    <t>83L65</t>
  </si>
  <si>
    <t>83S05</t>
  </si>
  <si>
    <t>83X58</t>
  </si>
  <si>
    <t>8482CBLLIT</t>
  </si>
  <si>
    <t>84A53</t>
  </si>
  <si>
    <t>84B26</t>
  </si>
  <si>
    <t>84D47</t>
  </si>
  <si>
    <t>84F34</t>
  </si>
  <si>
    <t>84H80</t>
  </si>
  <si>
    <t>84N16</t>
  </si>
  <si>
    <t>84Q55</t>
  </si>
  <si>
    <t>84S93</t>
  </si>
  <si>
    <t>84U57</t>
  </si>
  <si>
    <t>84U94</t>
  </si>
  <si>
    <t>84W95</t>
  </si>
  <si>
    <t>85E97</t>
  </si>
  <si>
    <t>85K16</t>
  </si>
  <si>
    <t>85N72</t>
  </si>
  <si>
    <t>85R29</t>
  </si>
  <si>
    <t>85V87</t>
  </si>
  <si>
    <t>8693</t>
  </si>
  <si>
    <t>86A94</t>
  </si>
  <si>
    <t>86C74</t>
  </si>
  <si>
    <t>86G35</t>
  </si>
  <si>
    <t>86G35-</t>
  </si>
  <si>
    <t>86M39</t>
  </si>
  <si>
    <t>86M85</t>
  </si>
  <si>
    <t>86T82</t>
  </si>
  <si>
    <t>86T83</t>
  </si>
  <si>
    <t>87G94</t>
  </si>
  <si>
    <t>87Q93</t>
  </si>
  <si>
    <t>87W95</t>
  </si>
  <si>
    <t>NUMBER</t>
  </si>
  <si>
    <t>6309VT3</t>
  </si>
  <si>
    <t>6325BtRWRR</t>
  </si>
  <si>
    <t>6394VT3 CK</t>
  </si>
  <si>
    <t>6399VT3 Twin</t>
  </si>
  <si>
    <t>6437NonGMO</t>
  </si>
  <si>
    <t>6455BtRWRR</t>
  </si>
  <si>
    <t>6457VT3 CK</t>
  </si>
  <si>
    <t>6479VT3 CK</t>
  </si>
  <si>
    <t>6479VT3 Twin</t>
  </si>
  <si>
    <t>6493ND</t>
  </si>
  <si>
    <t>ND</t>
  </si>
  <si>
    <t>6497VTRWRR</t>
  </si>
  <si>
    <t>YGVT/RR2</t>
  </si>
  <si>
    <t>6522BtRR Twin</t>
  </si>
  <si>
    <t>6632NonGMO</t>
  </si>
  <si>
    <t>6633Bt CK</t>
  </si>
  <si>
    <t>6633VT3 Twin</t>
  </si>
  <si>
    <t>6639VT3 Twin</t>
  </si>
  <si>
    <t>1X201HXT/LL</t>
  </si>
  <si>
    <t>3C007RR/YGCB</t>
  </si>
  <si>
    <t>3P302RR/YGPL</t>
  </si>
  <si>
    <t>3T099VT3</t>
  </si>
  <si>
    <t>3T110</t>
  </si>
  <si>
    <t>3T213VT3</t>
  </si>
  <si>
    <t>3T302VT3</t>
  </si>
  <si>
    <t>3T315</t>
  </si>
  <si>
    <t>5480V3R</t>
  </si>
  <si>
    <t>5677VBW</t>
  </si>
  <si>
    <t>6993VBW</t>
  </si>
  <si>
    <t>8036V3R Twin</t>
  </si>
  <si>
    <t>8128HBW</t>
  </si>
  <si>
    <t>8442VBW Twin</t>
  </si>
  <si>
    <t>AgVenutre</t>
  </si>
  <si>
    <t>8513YBW</t>
  </si>
  <si>
    <t>Apex</t>
  </si>
  <si>
    <t>1390HR</t>
  </si>
  <si>
    <t>785VT3 CK</t>
  </si>
  <si>
    <t>4996nonGMO</t>
  </si>
  <si>
    <t>5012nonGMO</t>
  </si>
  <si>
    <t>5129nonGMO</t>
  </si>
  <si>
    <t>5135nonGMO</t>
  </si>
  <si>
    <t>5222nonGMO</t>
  </si>
  <si>
    <t>5244nonGMO</t>
  </si>
  <si>
    <t>5333nonGMO</t>
  </si>
  <si>
    <t>5335nonGMO</t>
  </si>
  <si>
    <t>5366nonGMO</t>
  </si>
  <si>
    <t>5416CBRWRR</t>
  </si>
  <si>
    <t>5444nonGMO</t>
  </si>
  <si>
    <t>5444NonGMO</t>
  </si>
  <si>
    <t>5538nonGMO</t>
  </si>
  <si>
    <t>5608nonGMO</t>
  </si>
  <si>
    <t>5616HXR</t>
  </si>
  <si>
    <t>5616nonGMO</t>
  </si>
  <si>
    <t>5616VT3 Twin</t>
  </si>
  <si>
    <t>5676nonGMO</t>
  </si>
  <si>
    <t>5684nonGMO</t>
  </si>
  <si>
    <t>6197nonGMO</t>
  </si>
  <si>
    <t>6733nonGMO</t>
  </si>
  <si>
    <t>Belle</t>
  </si>
  <si>
    <t>1127R</t>
  </si>
  <si>
    <t>1147RY</t>
  </si>
  <si>
    <t>AVICTA W5281</t>
  </si>
  <si>
    <t>AVICTA W5641</t>
  </si>
  <si>
    <t>87Y26</t>
  </si>
  <si>
    <t>87Z59</t>
  </si>
  <si>
    <t>8827GT/CB/LL</t>
  </si>
  <si>
    <t>8888</t>
  </si>
  <si>
    <t>101-01VT3</t>
  </si>
  <si>
    <t>7436CB/LL</t>
  </si>
  <si>
    <t>7436GT</t>
  </si>
  <si>
    <t>7437GT/CB/LL</t>
  </si>
  <si>
    <t>7438CB/LL/RW</t>
  </si>
  <si>
    <t>7439-3000GT</t>
  </si>
  <si>
    <t>7807CB/LL/RW</t>
  </si>
  <si>
    <t>8577-3000GT</t>
  </si>
  <si>
    <t>8577GT/CB/LL</t>
  </si>
  <si>
    <t>8952GT/CB/LL</t>
  </si>
  <si>
    <t>9416-3000GT</t>
  </si>
  <si>
    <t>297VT3</t>
  </si>
  <si>
    <t>457RR2</t>
  </si>
  <si>
    <t>925VT3</t>
  </si>
  <si>
    <t>5306G3VT3</t>
  </si>
  <si>
    <t>5416G3VT3 CK</t>
  </si>
  <si>
    <t>6069G3VT3 CK</t>
  </si>
  <si>
    <t>6272G3VT3</t>
  </si>
  <si>
    <t>6365RR</t>
  </si>
  <si>
    <t>Heritage</t>
  </si>
  <si>
    <t>4616RR2/YGPL</t>
  </si>
  <si>
    <t>4686VT3</t>
  </si>
  <si>
    <t>Heritage-Diener</t>
  </si>
  <si>
    <t>4355VT3</t>
  </si>
  <si>
    <t>4387RR2</t>
  </si>
  <si>
    <t>4387VT3</t>
  </si>
  <si>
    <t>4484RR2/YGPL</t>
  </si>
  <si>
    <t>4484VT3</t>
  </si>
  <si>
    <t>4610VT3</t>
  </si>
  <si>
    <t>4626VT3</t>
  </si>
  <si>
    <t>4642VT3</t>
  </si>
  <si>
    <t>4646VT3</t>
  </si>
  <si>
    <t>4646YGPL/RR2</t>
  </si>
  <si>
    <t>4373YG+/RR</t>
  </si>
  <si>
    <t>7563Hx/LL/RR</t>
  </si>
  <si>
    <t>Horizon</t>
  </si>
  <si>
    <t>69PV02R</t>
  </si>
  <si>
    <t>73PV36R</t>
  </si>
  <si>
    <t>75-55</t>
  </si>
  <si>
    <t>Hubner</t>
  </si>
  <si>
    <t>5477PR</t>
  </si>
  <si>
    <t>5582VT3</t>
  </si>
  <si>
    <t>5636VT3</t>
  </si>
  <si>
    <t>5690PR</t>
  </si>
  <si>
    <t>4592VT3</t>
  </si>
  <si>
    <t>6347VT3</t>
  </si>
  <si>
    <t>7383-3000GT</t>
  </si>
  <si>
    <t>iCORN</t>
  </si>
  <si>
    <t>103.VT6</t>
  </si>
  <si>
    <t>111.6VT3</t>
  </si>
  <si>
    <t>7475VT3</t>
  </si>
  <si>
    <t>7482VT3</t>
  </si>
  <si>
    <t>7600VT3</t>
  </si>
  <si>
    <t>Kitchen</t>
  </si>
  <si>
    <t>5415VT3</t>
  </si>
  <si>
    <t>5710VT3</t>
  </si>
  <si>
    <t>5813VT3</t>
  </si>
  <si>
    <t>5914</t>
  </si>
  <si>
    <t>6010VT3</t>
  </si>
  <si>
    <t>6208VT3</t>
  </si>
  <si>
    <t>6213VT3</t>
  </si>
  <si>
    <t>5448</t>
  </si>
  <si>
    <t>5896</t>
  </si>
  <si>
    <t>6248</t>
  </si>
  <si>
    <t>810</t>
  </si>
  <si>
    <t>813</t>
  </si>
  <si>
    <t>914VT3</t>
  </si>
  <si>
    <t>808E-2</t>
  </si>
  <si>
    <t>MFA</t>
  </si>
  <si>
    <t>4474RR2</t>
  </si>
  <si>
    <t>4483RR/CB</t>
  </si>
  <si>
    <t>4507VT3</t>
  </si>
  <si>
    <t>76805R</t>
  </si>
  <si>
    <t>76885VT3</t>
  </si>
  <si>
    <t>78135VT3 CK</t>
  </si>
  <si>
    <t>82228VT3</t>
  </si>
  <si>
    <t>22035VT3</t>
  </si>
  <si>
    <t>23165VT3</t>
  </si>
  <si>
    <t>23340RR</t>
  </si>
  <si>
    <t>23345</t>
  </si>
  <si>
    <t>24795VT3</t>
  </si>
  <si>
    <t>26125VT3</t>
  </si>
  <si>
    <t>26886LLRR</t>
  </si>
  <si>
    <t>28245VT3</t>
  </si>
  <si>
    <t>1557VT3</t>
  </si>
  <si>
    <t>1887VT3</t>
  </si>
  <si>
    <t>2040HRD</t>
  </si>
  <si>
    <t>2227VT3</t>
  </si>
  <si>
    <t>4447RBD CK</t>
  </si>
  <si>
    <t>4516BD</t>
  </si>
  <si>
    <t>4582VT3</t>
  </si>
  <si>
    <t>35C-3000GT</t>
  </si>
  <si>
    <t>45A-3000GT</t>
  </si>
  <si>
    <t>48G-3000GT</t>
  </si>
  <si>
    <t>51T-3000GT</t>
  </si>
  <si>
    <t>53W-3000GT</t>
  </si>
  <si>
    <t>58L-3000GT</t>
  </si>
  <si>
    <t>60-G7 CK</t>
  </si>
  <si>
    <t>2C413</t>
  </si>
  <si>
    <t>3A515</t>
  </si>
  <si>
    <t>3A615</t>
  </si>
  <si>
    <t>3T413</t>
  </si>
  <si>
    <t>3T515</t>
  </si>
  <si>
    <t>3T912</t>
  </si>
  <si>
    <t>3T912VT3</t>
  </si>
  <si>
    <t>3U113</t>
  </si>
  <si>
    <t>5H615</t>
  </si>
  <si>
    <t>OC213</t>
  </si>
  <si>
    <t>4375HX1</t>
  </si>
  <si>
    <t>4675HX1/LL</t>
  </si>
  <si>
    <t>4975HX1/LL</t>
  </si>
  <si>
    <t>Ottilie RO</t>
  </si>
  <si>
    <t>5411VT3</t>
  </si>
  <si>
    <t>5418RR</t>
  </si>
  <si>
    <t>2175VT3</t>
  </si>
  <si>
    <t>2570VT3</t>
  </si>
  <si>
    <t>2664VT3</t>
  </si>
  <si>
    <t>2675RR</t>
  </si>
  <si>
    <t>2675VT3</t>
  </si>
  <si>
    <t>2731VT3</t>
  </si>
  <si>
    <t>2756VT3</t>
  </si>
  <si>
    <t>2775VTRR</t>
  </si>
  <si>
    <t>3366VT3</t>
  </si>
  <si>
    <t>31N27 CK</t>
  </si>
  <si>
    <t>31P41 CK</t>
  </si>
  <si>
    <t>31P42 Twin</t>
  </si>
  <si>
    <t>33F85 Twin</t>
  </si>
  <si>
    <t>33F88 CK</t>
  </si>
  <si>
    <t>33K39</t>
  </si>
  <si>
    <t>33M57 Twin</t>
  </si>
  <si>
    <t>33N58 Twin</t>
  </si>
  <si>
    <t>33W84 CK</t>
  </si>
  <si>
    <t>33Z74 CK</t>
  </si>
  <si>
    <t>34A17 Twin</t>
  </si>
  <si>
    <t>34A20 HP</t>
  </si>
  <si>
    <t>34F96 Twin</t>
  </si>
  <si>
    <t>34N62 CK</t>
  </si>
  <si>
    <t>Pionner</t>
  </si>
  <si>
    <t>1027RR</t>
  </si>
  <si>
    <t>1027VT3</t>
  </si>
  <si>
    <t>1116VT3</t>
  </si>
  <si>
    <t>1147RR</t>
  </si>
  <si>
    <t>958VT3</t>
  </si>
  <si>
    <t>Premium</t>
  </si>
  <si>
    <t>244RR</t>
  </si>
  <si>
    <t>246Bt</t>
  </si>
  <si>
    <t>246RR</t>
  </si>
  <si>
    <t>252RR</t>
  </si>
  <si>
    <t>6634VT3</t>
  </si>
  <si>
    <t>7077VT3</t>
  </si>
  <si>
    <t>7134VT3</t>
  </si>
  <si>
    <t>7484VT3</t>
  </si>
  <si>
    <t>Quality Plus</t>
  </si>
  <si>
    <t>3112VT3 CK</t>
  </si>
  <si>
    <t>719VT3</t>
  </si>
  <si>
    <t>760VT3</t>
  </si>
  <si>
    <t>822VT3</t>
  </si>
  <si>
    <t>844VT3</t>
  </si>
  <si>
    <t>1328VT3 CK</t>
  </si>
  <si>
    <t>384VT3</t>
  </si>
  <si>
    <t>523VT3</t>
  </si>
  <si>
    <t>4969VT3</t>
  </si>
  <si>
    <t>6946VT3</t>
  </si>
  <si>
    <t>7B286</t>
  </si>
  <si>
    <t>7B359</t>
  </si>
  <si>
    <t>7B631</t>
  </si>
  <si>
    <t>7P632</t>
  </si>
  <si>
    <t>8P757</t>
  </si>
  <si>
    <t>8T775</t>
  </si>
  <si>
    <t>Steyer</t>
  </si>
  <si>
    <t>1152VT3</t>
  </si>
  <si>
    <t>STEYER</t>
  </si>
  <si>
    <t>1713</t>
  </si>
  <si>
    <t>1714</t>
  </si>
  <si>
    <t>1863</t>
  </si>
  <si>
    <t>3030</t>
  </si>
  <si>
    <t>3040</t>
  </si>
  <si>
    <t>9523VT3</t>
  </si>
  <si>
    <t>9725VT3</t>
  </si>
  <si>
    <t>9726VT3</t>
  </si>
  <si>
    <t>Terral</t>
  </si>
  <si>
    <t>24R83</t>
  </si>
  <si>
    <t>25BR23</t>
  </si>
  <si>
    <t>25BR71</t>
  </si>
  <si>
    <t>25R31</t>
  </si>
  <si>
    <t>26BR41</t>
  </si>
  <si>
    <t>26BR61</t>
  </si>
  <si>
    <t>26TR41</t>
  </si>
  <si>
    <t>6T510</t>
  </si>
  <si>
    <t>8T468</t>
  </si>
  <si>
    <t>6N52PL</t>
  </si>
  <si>
    <t>7N88VT3</t>
  </si>
  <si>
    <t>8A02RR</t>
  </si>
  <si>
    <t>8A02VT3</t>
  </si>
  <si>
    <t>8N51VT3</t>
  </si>
  <si>
    <t>Unity</t>
  </si>
  <si>
    <t>3308</t>
  </si>
  <si>
    <t>Viking</t>
  </si>
  <si>
    <t>6938</t>
  </si>
  <si>
    <t>7360VT3</t>
  </si>
  <si>
    <t>7433VT3</t>
  </si>
  <si>
    <t>7469VT3</t>
  </si>
  <si>
    <t>30in W7251</t>
  </si>
  <si>
    <t>HP W1721</t>
  </si>
  <si>
    <t>HP W6261</t>
  </si>
  <si>
    <t>HP W7251</t>
  </si>
  <si>
    <t>SI W5641</t>
  </si>
  <si>
    <t>Twin W7251</t>
  </si>
  <si>
    <t>LOOKUP</t>
  </si>
  <si>
    <t>Site Type</t>
  </si>
  <si>
    <t>Soil Type</t>
  </si>
  <si>
    <t>Manure</t>
  </si>
  <si>
    <t>Trait</t>
  </si>
  <si>
    <t>HybridLookup</t>
  </si>
  <si>
    <t>*Entry Order</t>
  </si>
  <si>
    <t>Dollars Per Acre</t>
  </si>
  <si>
    <t>W1721</t>
  </si>
  <si>
    <t>W6261</t>
  </si>
  <si>
    <t>W6871</t>
  </si>
  <si>
    <t>W6440</t>
  </si>
  <si>
    <t>XA117</t>
  </si>
  <si>
    <t>Insecticide / Irrigation</t>
  </si>
  <si>
    <t>*Brand</t>
  </si>
  <si>
    <t>*Hybrid</t>
  </si>
  <si>
    <t>*Trait</t>
  </si>
  <si>
    <t>Yield*</t>
  </si>
  <si>
    <t>Mois*</t>
  </si>
  <si>
    <t>*Required fields</t>
  </si>
  <si>
    <t>1147VT3</t>
  </si>
  <si>
    <t>1533Y</t>
  </si>
  <si>
    <t>1545RY</t>
  </si>
  <si>
    <t>1545VT3</t>
  </si>
  <si>
    <t>1727R</t>
  </si>
  <si>
    <t>1844RY</t>
  </si>
  <si>
    <t>1844VT3</t>
  </si>
  <si>
    <t>Bio Gene</t>
  </si>
  <si>
    <t>81V09</t>
  </si>
  <si>
    <t>82V09</t>
  </si>
  <si>
    <t>84V09</t>
  </si>
  <si>
    <t>Bo-Jac</t>
  </si>
  <si>
    <t>6242</t>
  </si>
  <si>
    <t>6813</t>
  </si>
  <si>
    <t>6814</t>
  </si>
  <si>
    <t>6816</t>
  </si>
  <si>
    <t>Bo-jac</t>
  </si>
  <si>
    <t>7113</t>
  </si>
  <si>
    <t>7512</t>
  </si>
  <si>
    <t>7536</t>
  </si>
  <si>
    <t>7811VT3</t>
  </si>
  <si>
    <t>7812</t>
  </si>
  <si>
    <t>7816</t>
  </si>
  <si>
    <t>7913</t>
  </si>
  <si>
    <t>8811</t>
  </si>
  <si>
    <t>8812</t>
  </si>
  <si>
    <t>8816</t>
  </si>
  <si>
    <t>9379</t>
  </si>
  <si>
    <t>9472</t>
  </si>
  <si>
    <t>9525</t>
  </si>
  <si>
    <t>573T CK</t>
  </si>
  <si>
    <t>AVICTA 452T</t>
  </si>
  <si>
    <t>NO AVICTA 452T</t>
  </si>
  <si>
    <t>591-76VT3</t>
  </si>
  <si>
    <t>673-86VT3</t>
  </si>
  <si>
    <t>68-63R2</t>
  </si>
  <si>
    <t>681-76VT3</t>
  </si>
  <si>
    <t>682-76VT3</t>
  </si>
  <si>
    <t>683-76VT3</t>
  </si>
  <si>
    <t>69-36VT3</t>
  </si>
  <si>
    <t>692-86VT3</t>
  </si>
  <si>
    <t>Caverndale</t>
  </si>
  <si>
    <t>823</t>
  </si>
  <si>
    <t>824</t>
  </si>
  <si>
    <t>847</t>
  </si>
  <si>
    <t>Champion</t>
  </si>
  <si>
    <t>1029VT3</t>
  </si>
  <si>
    <t>1049VT3</t>
  </si>
  <si>
    <t>1079VT3</t>
  </si>
  <si>
    <t>1089VT3</t>
  </si>
  <si>
    <t>333XTLL</t>
  </si>
  <si>
    <t>587-3000GT</t>
  </si>
  <si>
    <t>587VT3</t>
  </si>
  <si>
    <t>624VT3</t>
  </si>
  <si>
    <t>636VT3</t>
  </si>
  <si>
    <t>591VT3 CK</t>
  </si>
  <si>
    <t>6125VT3</t>
  </si>
  <si>
    <t>6525VT3</t>
  </si>
  <si>
    <t>6531VT3</t>
  </si>
  <si>
    <t>6831RHXT</t>
  </si>
  <si>
    <t>6986VT3</t>
  </si>
  <si>
    <t>7131VT3</t>
  </si>
  <si>
    <t>818VT3</t>
  </si>
  <si>
    <t>2131Q</t>
  </si>
  <si>
    <t>2780B</t>
  </si>
  <si>
    <t>4615S</t>
  </si>
  <si>
    <t>4841R</t>
  </si>
  <si>
    <t>4842S</t>
  </si>
  <si>
    <t>4843X</t>
  </si>
  <si>
    <t>4845B</t>
  </si>
  <si>
    <t>4847 BDR</t>
  </si>
  <si>
    <t>5292VT3</t>
  </si>
  <si>
    <t>5293R</t>
  </si>
  <si>
    <t>5301R</t>
  </si>
  <si>
    <t>5302S</t>
  </si>
  <si>
    <t>5304VT3</t>
  </si>
  <si>
    <t>Curry</t>
  </si>
  <si>
    <t>485</t>
  </si>
  <si>
    <t>7982</t>
  </si>
  <si>
    <t>Dahlco</t>
  </si>
  <si>
    <t>7071</t>
  </si>
  <si>
    <t>7101</t>
  </si>
  <si>
    <t>4114</t>
  </si>
  <si>
    <t>6114</t>
  </si>
  <si>
    <t>7116</t>
  </si>
  <si>
    <t>9006</t>
  </si>
  <si>
    <t>9010</t>
  </si>
  <si>
    <t>9196</t>
  </si>
  <si>
    <t>9211 CK</t>
  </si>
  <si>
    <t>9410</t>
  </si>
  <si>
    <t>9799</t>
  </si>
  <si>
    <t>55-24</t>
  </si>
  <si>
    <t>57-50</t>
  </si>
  <si>
    <t>61-69 HP</t>
  </si>
  <si>
    <t>61-69 Twin</t>
  </si>
  <si>
    <t>61-70</t>
  </si>
  <si>
    <t>61-72 CK</t>
  </si>
  <si>
    <t>62-99 Twin</t>
  </si>
  <si>
    <t>63-14</t>
  </si>
  <si>
    <t>63-14 Twin</t>
  </si>
  <si>
    <t>63-39 CK</t>
  </si>
  <si>
    <t>63-39 Quilt</t>
  </si>
  <si>
    <t>ENTRY WEIGHT</t>
  </si>
  <si>
    <t>Y/M</t>
  </si>
  <si>
    <t xml:space="preserve">Site Type: </t>
  </si>
  <si>
    <t xml:space="preserve">First Name: </t>
  </si>
  <si>
    <t xml:space="preserve">Last Name: </t>
  </si>
  <si>
    <t xml:space="preserve">City: </t>
  </si>
  <si>
    <t xml:space="preserve">State: </t>
  </si>
  <si>
    <t xml:space="preserve">Site County: </t>
  </si>
  <si>
    <t xml:space="preserve">Site Zone: </t>
  </si>
  <si>
    <t xml:space="preserve">Row Width: </t>
  </si>
  <si>
    <t xml:space="preserve">Previous Crop: </t>
  </si>
  <si>
    <t>(example: 58827)</t>
  </si>
  <si>
    <t>Excel File type:</t>
  </si>
  <si>
    <t>from nearest town:</t>
  </si>
  <si>
    <t>Comments:</t>
  </si>
  <si>
    <t>W3813</t>
  </si>
  <si>
    <t>W3819</t>
  </si>
  <si>
    <t>W3865</t>
  </si>
  <si>
    <t>W3944</t>
  </si>
  <si>
    <t xml:space="preserve">Date Harvested: </t>
  </si>
  <si>
    <t>HYBRID</t>
  </si>
  <si>
    <t>TRAIT</t>
  </si>
  <si>
    <t>Zone:</t>
  </si>
  <si>
    <t>Planting Rate:</t>
  </si>
  <si>
    <t>Row Width:</t>
  </si>
  <si>
    <t>Tillage:</t>
  </si>
  <si>
    <t>Soil Texture:</t>
  </si>
  <si>
    <t>Campbell</t>
  </si>
  <si>
    <t>BRAND</t>
  </si>
  <si>
    <t>Herbicide:</t>
  </si>
  <si>
    <t>W3423</t>
  </si>
  <si>
    <t>W3520</t>
  </si>
  <si>
    <t>W3521</t>
  </si>
  <si>
    <t>W3525</t>
  </si>
  <si>
    <t>W4167</t>
  </si>
  <si>
    <t>W4820</t>
  </si>
  <si>
    <t>W4826</t>
  </si>
  <si>
    <t>W4940</t>
  </si>
  <si>
    <t>W4941</t>
  </si>
  <si>
    <t>W4947</t>
  </si>
  <si>
    <t>W5069</t>
  </si>
  <si>
    <t>W5155</t>
  </si>
  <si>
    <t>W5175</t>
  </si>
  <si>
    <t>W5280</t>
  </si>
  <si>
    <t>W5281</t>
  </si>
  <si>
    <t>W5286</t>
  </si>
  <si>
    <t>W5483</t>
  </si>
  <si>
    <t>W5540</t>
  </si>
  <si>
    <t>W5549</t>
  </si>
  <si>
    <t>W5541</t>
  </si>
  <si>
    <t>W5543</t>
  </si>
  <si>
    <t>Manure:</t>
  </si>
  <si>
    <t>Other:</t>
  </si>
  <si>
    <t>W7381</t>
  </si>
  <si>
    <t>W7383</t>
  </si>
  <si>
    <t>W7387</t>
  </si>
  <si>
    <t>W7389</t>
  </si>
  <si>
    <t>W7395</t>
  </si>
  <si>
    <t>W7642</t>
  </si>
  <si>
    <t>W7648</t>
  </si>
  <si>
    <t>W7644</t>
  </si>
  <si>
    <t>W7645</t>
  </si>
  <si>
    <t>W8171</t>
  </si>
  <si>
    <t>W8177</t>
  </si>
  <si>
    <t>W8250</t>
  </si>
  <si>
    <t>W8253</t>
  </si>
  <si>
    <t>W8251</t>
  </si>
  <si>
    <t>W8257</t>
  </si>
  <si>
    <t>W8360</t>
  </si>
  <si>
    <t>W8361</t>
  </si>
  <si>
    <t>W8365</t>
  </si>
  <si>
    <t>W8368</t>
  </si>
  <si>
    <t>W8601</t>
  </si>
  <si>
    <t>W8606</t>
  </si>
  <si>
    <t>W8603</t>
  </si>
  <si>
    <t>W8607</t>
  </si>
  <si>
    <t>W9121</t>
  </si>
  <si>
    <t>W9127</t>
  </si>
  <si>
    <t>CB/LL/CL</t>
  </si>
  <si>
    <t>Stone</t>
  </si>
  <si>
    <t>Jung</t>
  </si>
  <si>
    <t>W1935</t>
  </si>
  <si>
    <t>W1940</t>
  </si>
  <si>
    <t>W1941</t>
  </si>
  <si>
    <t>W1951</t>
  </si>
  <si>
    <t>W1953</t>
  </si>
  <si>
    <t>W1959</t>
  </si>
  <si>
    <t>W2323</t>
  </si>
  <si>
    <t>W2525</t>
  </si>
  <si>
    <t>W2690</t>
  </si>
  <si>
    <t>W2697</t>
  </si>
  <si>
    <t>W2711</t>
  </si>
  <si>
    <t>W2730</t>
  </si>
  <si>
    <t>W2731</t>
  </si>
  <si>
    <t>W2739</t>
  </si>
  <si>
    <t>W3361</t>
  </si>
  <si>
    <t>W3945</t>
  </si>
  <si>
    <t>W4161</t>
  </si>
  <si>
    <t>W5544</t>
  </si>
  <si>
    <t>YGRW</t>
  </si>
  <si>
    <t>W5641</t>
  </si>
  <si>
    <t>W6454</t>
  </si>
  <si>
    <t>W6458</t>
  </si>
  <si>
    <t>W6455</t>
  </si>
  <si>
    <t>W6521</t>
  </si>
  <si>
    <t>W6526</t>
  </si>
  <si>
    <t>W6527</t>
  </si>
  <si>
    <t>W6830</t>
  </si>
  <si>
    <t>W7122</t>
  </si>
  <si>
    <t>W7128</t>
  </si>
  <si>
    <t>W7124</t>
  </si>
  <si>
    <t>W7125</t>
  </si>
  <si>
    <t>W7127</t>
  </si>
  <si>
    <t>W7133</t>
  </si>
  <si>
    <t>W7135</t>
  </si>
  <si>
    <t>W730</t>
  </si>
  <si>
    <t>W7307</t>
  </si>
  <si>
    <t>W7302</t>
  </si>
  <si>
    <t>CL</t>
  </si>
  <si>
    <t>W2329</t>
  </si>
  <si>
    <t>W2681</t>
  </si>
  <si>
    <t>X7301</t>
  </si>
  <si>
    <t>W5159</t>
  </si>
  <si>
    <t>W5640</t>
  </si>
  <si>
    <t>W6834</t>
  </si>
  <si>
    <t>W7251</t>
  </si>
  <si>
    <t>W8681</t>
  </si>
  <si>
    <t xml:space="preserve">Manure: </t>
  </si>
  <si>
    <t xml:space="preserve">Other: </t>
  </si>
  <si>
    <t>Chicken</t>
  </si>
  <si>
    <t>Turkey</t>
  </si>
  <si>
    <t>Beef</t>
  </si>
  <si>
    <t>Hog</t>
  </si>
  <si>
    <t>2540CL</t>
  </si>
  <si>
    <t>Entry Order</t>
  </si>
  <si>
    <t>Brand</t>
  </si>
  <si>
    <t>Seed Treatment</t>
  </si>
  <si>
    <t>WWS</t>
  </si>
  <si>
    <t>Drainage:</t>
  </si>
  <si>
    <t>Insecticide:</t>
  </si>
  <si>
    <t>RM</t>
  </si>
  <si>
    <t>YIELD</t>
  </si>
  <si>
    <t>MOIS</t>
  </si>
  <si>
    <t>EAR COUNT</t>
  </si>
  <si>
    <t>PLANT COUNT</t>
  </si>
  <si>
    <t>Site Type:</t>
  </si>
  <si>
    <t>Location:</t>
  </si>
  <si>
    <t>Cooperator:</t>
  </si>
  <si>
    <t>County:</t>
  </si>
  <si>
    <t>TEST AVERAGE:</t>
  </si>
  <si>
    <t>TWT</t>
  </si>
  <si>
    <t>P250</t>
  </si>
  <si>
    <t># of Rows</t>
  </si>
  <si>
    <t>Row Length</t>
  </si>
  <si>
    <t>Plant Count</t>
  </si>
  <si>
    <t>Test Weight</t>
  </si>
  <si>
    <t>Entry Weight</t>
  </si>
  <si>
    <t>Status</t>
  </si>
  <si>
    <t>1. Cooperator Information:</t>
  </si>
  <si>
    <t>$/A Parameters:</t>
  </si>
  <si>
    <t>Strip Comment</t>
  </si>
  <si>
    <t xml:space="preserve">Address 1: </t>
  </si>
  <si>
    <t xml:space="preserve">Address 2: </t>
  </si>
  <si>
    <t xml:space="preserve">Parts per Acre: </t>
  </si>
  <si>
    <t xml:space="preserve">Date Planted: </t>
  </si>
  <si>
    <t xml:space="preserve">Planting Rate: </t>
  </si>
  <si>
    <t xml:space="preserve">Tillage: </t>
  </si>
  <si>
    <t xml:space="preserve">Soil Texture: </t>
  </si>
  <si>
    <t xml:space="preserve">Drainage: </t>
  </si>
  <si>
    <t xml:space="preserve">(N) Nitrogen: </t>
  </si>
  <si>
    <t xml:space="preserve">(P) Phosphorus: </t>
  </si>
  <si>
    <t xml:space="preserve">(K) Pottasium: </t>
  </si>
  <si>
    <t xml:space="preserve">Prev. Herbicide: </t>
  </si>
  <si>
    <t xml:space="preserve">Herbicide 1: </t>
  </si>
  <si>
    <t xml:space="preserve">Herbicide 2: </t>
  </si>
  <si>
    <t xml:space="preserve">Herbicide 3: </t>
  </si>
  <si>
    <t xml:space="preserve">Insecticide: </t>
  </si>
  <si>
    <t>OT</t>
  </si>
  <si>
    <t>SBS</t>
  </si>
  <si>
    <t>Loam</t>
  </si>
  <si>
    <t>Clay Loam</t>
  </si>
  <si>
    <t>Silt Loam</t>
  </si>
  <si>
    <t>Clay</t>
  </si>
  <si>
    <t>Corn</t>
  </si>
  <si>
    <t>Wheat</t>
  </si>
  <si>
    <t>Other</t>
  </si>
  <si>
    <t>P1250</t>
  </si>
  <si>
    <t>C250</t>
  </si>
  <si>
    <t>C1250</t>
  </si>
  <si>
    <t>Comment</t>
  </si>
  <si>
    <t>Marginal</t>
  </si>
  <si>
    <t>Well drained</t>
  </si>
  <si>
    <t>Moderately well drained</t>
  </si>
  <si>
    <t>Poorly drained</t>
  </si>
  <si>
    <t>Latham</t>
  </si>
  <si>
    <t>Fontanelle</t>
  </si>
  <si>
    <t>6A02VT3</t>
  </si>
  <si>
    <t>7A01VT3</t>
  </si>
  <si>
    <t>7A01</t>
  </si>
  <si>
    <t>111</t>
  </si>
  <si>
    <t>7N51VT3</t>
  </si>
  <si>
    <t>7N53VT3</t>
  </si>
  <si>
    <t>ppA:</t>
  </si>
  <si>
    <t>Prev. Crop:</t>
  </si>
  <si>
    <t>Prev. Herb</t>
  </si>
  <si>
    <t>Drainage</t>
  </si>
  <si>
    <t>Tillage</t>
  </si>
  <si>
    <t>Prev Crop</t>
  </si>
  <si>
    <t>Soybeans</t>
  </si>
  <si>
    <t>Conventional</t>
  </si>
  <si>
    <t>Minimum</t>
  </si>
  <si>
    <t>No-Till</t>
  </si>
  <si>
    <t>Sand</t>
  </si>
  <si>
    <t>Sandy Loam</t>
  </si>
  <si>
    <t>Yes</t>
  </si>
  <si>
    <t>No</t>
  </si>
  <si>
    <t>Good</t>
  </si>
  <si>
    <t>Bad</t>
  </si>
  <si>
    <t>Questionable</t>
  </si>
  <si>
    <t>YGPL</t>
  </si>
  <si>
    <t>HXI/LL</t>
  </si>
  <si>
    <t>YGPL/RR2</t>
  </si>
  <si>
    <t>VT3</t>
  </si>
  <si>
    <t>YGCB/RR2</t>
  </si>
  <si>
    <t>YGRW/RR2</t>
  </si>
  <si>
    <t>HXI/LL/RR2</t>
  </si>
  <si>
    <t>CB/LL</t>
  </si>
  <si>
    <t>YGCB</t>
  </si>
  <si>
    <t>Planted date:</t>
  </si>
  <si>
    <t>(N)-(P)-(K):</t>
  </si>
  <si>
    <t>IL</t>
  </si>
  <si>
    <t xml:space="preserve">Fungicide: </t>
  </si>
  <si>
    <t>Mark</t>
  </si>
  <si>
    <t>63-45</t>
  </si>
  <si>
    <t>63-42</t>
  </si>
  <si>
    <t>63-46</t>
  </si>
  <si>
    <t>63-74</t>
  </si>
  <si>
    <t>63-78</t>
  </si>
  <si>
    <t>63-79</t>
  </si>
  <si>
    <t>69-72</t>
  </si>
  <si>
    <t>Dairyland</t>
  </si>
  <si>
    <t>8386YGCB</t>
  </si>
  <si>
    <t>7328RR2</t>
  </si>
  <si>
    <t>1386YGPL/RR2</t>
  </si>
  <si>
    <t>1386VT3</t>
  </si>
  <si>
    <t>1357VT3</t>
  </si>
  <si>
    <t>1328VT3</t>
  </si>
  <si>
    <t>Renk</t>
  </si>
  <si>
    <t>Burrus</t>
  </si>
  <si>
    <t>255R</t>
  </si>
  <si>
    <t>63-80</t>
  </si>
  <si>
    <t>63-81</t>
  </si>
  <si>
    <t>64-24</t>
  </si>
  <si>
    <t>64-27</t>
  </si>
  <si>
    <t>64-78</t>
  </si>
  <si>
    <t>64-82</t>
  </si>
  <si>
    <t>64-79</t>
  </si>
  <si>
    <t>65-44</t>
  </si>
  <si>
    <t>65-47</t>
  </si>
  <si>
    <t>66-21</t>
  </si>
  <si>
    <t>66-22</t>
  </si>
  <si>
    <t>66-23</t>
  </si>
  <si>
    <t>66-80</t>
  </si>
  <si>
    <t>67-23</t>
  </si>
  <si>
    <t>67-60</t>
  </si>
  <si>
    <t>67-86</t>
  </si>
  <si>
    <t>67-87</t>
  </si>
  <si>
    <t>69-40</t>
  </si>
  <si>
    <t>69-43</t>
  </si>
  <si>
    <t>69-44</t>
  </si>
  <si>
    <t>5263T</t>
  </si>
  <si>
    <t>5262S</t>
  </si>
  <si>
    <t>5264B</t>
  </si>
  <si>
    <t>5269VT3</t>
  </si>
  <si>
    <t>5366B</t>
  </si>
  <si>
    <t>6620B</t>
  </si>
  <si>
    <t>6925RB</t>
  </si>
  <si>
    <t>6965R</t>
  </si>
  <si>
    <t>6X034</t>
  </si>
  <si>
    <t>6Y867</t>
  </si>
  <si>
    <t>7595RB</t>
  </si>
  <si>
    <t>7655RB</t>
  </si>
  <si>
    <t>Croplan</t>
  </si>
  <si>
    <t>576Bt/CL</t>
  </si>
  <si>
    <t>6998HX</t>
  </si>
  <si>
    <t>3510HX</t>
  </si>
  <si>
    <t>6695RHXT</t>
  </si>
  <si>
    <t>579HXT</t>
  </si>
  <si>
    <t>4910HXT</t>
  </si>
  <si>
    <t>697HX/LL/CL</t>
  </si>
  <si>
    <t>691Bt/LL</t>
  </si>
  <si>
    <t>6069LL</t>
  </si>
  <si>
    <t>3494CB</t>
  </si>
  <si>
    <t>841RR</t>
  </si>
  <si>
    <t>4944VT3</t>
  </si>
  <si>
    <t>9721RRYGCB</t>
  </si>
  <si>
    <t>9418VT3</t>
  </si>
  <si>
    <t>9417VT3</t>
  </si>
  <si>
    <t>9526VT3</t>
  </si>
  <si>
    <t>9806VT3</t>
  </si>
  <si>
    <t>9625VT3</t>
  </si>
  <si>
    <t>9525VT3</t>
  </si>
  <si>
    <t>9724VT3</t>
  </si>
  <si>
    <t>9624VT3</t>
  </si>
  <si>
    <t>9623VT3</t>
  </si>
  <si>
    <t>6097CB</t>
  </si>
  <si>
    <t>6197CB</t>
  </si>
  <si>
    <t>6197VT</t>
  </si>
  <si>
    <t>6722VT3</t>
  </si>
  <si>
    <t>6733Hx1</t>
  </si>
  <si>
    <t>7538Bt1</t>
  </si>
  <si>
    <t>7916CBRR</t>
  </si>
  <si>
    <t>7916Hx1</t>
  </si>
  <si>
    <t>7916Hx1CL</t>
  </si>
  <si>
    <t>7916RR</t>
  </si>
  <si>
    <t>7916VT3</t>
  </si>
  <si>
    <t>7997CL</t>
  </si>
  <si>
    <t>7997RR</t>
  </si>
  <si>
    <t>Asgrow</t>
  </si>
  <si>
    <t>655RR2</t>
  </si>
  <si>
    <t>655VT3</t>
  </si>
  <si>
    <t>674RR2</t>
  </si>
  <si>
    <t>674VT3</t>
  </si>
  <si>
    <t>715NonGMO</t>
  </si>
  <si>
    <t>715RR2</t>
  </si>
  <si>
    <t>715RR2/YGCB</t>
  </si>
  <si>
    <t>715VT3</t>
  </si>
  <si>
    <t>752RR2/YGCB</t>
  </si>
  <si>
    <t>752VT3</t>
  </si>
  <si>
    <t>754RR2/YGCB</t>
  </si>
  <si>
    <t>785RR2/YGCB</t>
  </si>
  <si>
    <t>785VT3</t>
  </si>
  <si>
    <t>940NonGMO</t>
  </si>
  <si>
    <t>940RR2</t>
  </si>
  <si>
    <t>AgSource</t>
  </si>
  <si>
    <t>AgriGold</t>
  </si>
  <si>
    <t>6201BtRR</t>
  </si>
  <si>
    <t>6201VT3</t>
  </si>
  <si>
    <t>6225Bt</t>
  </si>
  <si>
    <t>6225BtRR</t>
  </si>
  <si>
    <t>6225BtRWRR</t>
  </si>
  <si>
    <t>6225RR</t>
  </si>
  <si>
    <t>6225VT3</t>
  </si>
  <si>
    <t>6235BtRR</t>
  </si>
  <si>
    <t>6235LL</t>
  </si>
  <si>
    <t>6275BtRWRR</t>
  </si>
  <si>
    <t>6275VT3</t>
  </si>
  <si>
    <t>6279BtRR</t>
  </si>
  <si>
    <t>6279VT3</t>
  </si>
  <si>
    <t>6285BtRR</t>
  </si>
  <si>
    <t>6285BtRWRR</t>
  </si>
  <si>
    <t>6315RR</t>
  </si>
  <si>
    <t>6315RWRR</t>
  </si>
  <si>
    <t>6316HXLL</t>
  </si>
  <si>
    <t>6324RR</t>
  </si>
  <si>
    <t>6324VT3</t>
  </si>
  <si>
    <t>6325BtRR</t>
  </si>
  <si>
    <t>6325BtRW</t>
  </si>
  <si>
    <t>6325RR</t>
  </si>
  <si>
    <t>6325RWRR</t>
  </si>
  <si>
    <t>6325VT3</t>
  </si>
  <si>
    <t>6333Bt</t>
  </si>
  <si>
    <t>6333BtRR</t>
  </si>
  <si>
    <t>6333BtRWRR</t>
  </si>
  <si>
    <t>6333NonGMO</t>
  </si>
  <si>
    <t>6333RWRR</t>
  </si>
  <si>
    <t>6377NonGMO</t>
  </si>
  <si>
    <t>6391CL</t>
  </si>
  <si>
    <t>6391RR</t>
  </si>
  <si>
    <t>6393Bt</t>
  </si>
  <si>
    <t>Purple Ribbon</t>
  </si>
  <si>
    <t>Producers</t>
  </si>
  <si>
    <t>5684RR</t>
  </si>
  <si>
    <t>5684VT3</t>
  </si>
  <si>
    <t>5722HXT</t>
  </si>
  <si>
    <t>5722HXTRR</t>
  </si>
  <si>
    <t>5816CBRR</t>
  </si>
  <si>
    <t>5899CBRR</t>
  </si>
  <si>
    <t>5959CB</t>
  </si>
  <si>
    <t>5151</t>
  </si>
  <si>
    <t>Dekalb</t>
  </si>
  <si>
    <t>2532RR</t>
  </si>
  <si>
    <t>2540RR</t>
  </si>
  <si>
    <t>2540LL</t>
  </si>
  <si>
    <t>2627HXTLL</t>
  </si>
  <si>
    <t>2627HXLL</t>
  </si>
  <si>
    <t>54B-3000GT</t>
  </si>
  <si>
    <t>60-J3</t>
  </si>
  <si>
    <t>60-B4</t>
  </si>
  <si>
    <t>60-B6</t>
  </si>
  <si>
    <t>60-G7</t>
  </si>
  <si>
    <t>60B-3000GT</t>
  </si>
  <si>
    <t>60G-GT/CB/LL</t>
  </si>
  <si>
    <t>64-Z5</t>
  </si>
  <si>
    <t>64Z-00</t>
  </si>
  <si>
    <t>64Z-CB/LL/RW</t>
  </si>
  <si>
    <t>67-W2</t>
  </si>
  <si>
    <t>67-W5</t>
  </si>
  <si>
    <t>67W-GT/CB/LL</t>
  </si>
  <si>
    <t>68-B8</t>
  </si>
  <si>
    <t>68B-CB/LL/RW</t>
  </si>
  <si>
    <t>68B-GT</t>
  </si>
  <si>
    <t>71-M1</t>
  </si>
  <si>
    <t>71M-3000GT</t>
  </si>
  <si>
    <t>71M-GT/CB/LL</t>
  </si>
  <si>
    <t>71M-LL</t>
  </si>
  <si>
    <t>72-Q6</t>
  </si>
  <si>
    <t>72D-3000GT</t>
  </si>
  <si>
    <t>72D-CB/LL/RW</t>
  </si>
  <si>
    <t>72D-GT/CB/LL</t>
  </si>
  <si>
    <t>72Q-CB/LL/RW</t>
  </si>
  <si>
    <t>72Q-GT</t>
  </si>
  <si>
    <t>73-N5</t>
  </si>
  <si>
    <t>73N-GT</t>
  </si>
  <si>
    <t>73N-GT/CB/LL</t>
  </si>
  <si>
    <t>73N-LL</t>
  </si>
  <si>
    <t>76-D3</t>
  </si>
  <si>
    <t>76-D8</t>
  </si>
  <si>
    <t>76D-GT</t>
  </si>
  <si>
    <t>76D-GT/CB/LL</t>
  </si>
  <si>
    <t>77-P5</t>
  </si>
  <si>
    <t>77P-3000GT</t>
  </si>
  <si>
    <t>77P-CB/LL/RW</t>
  </si>
  <si>
    <t>77P-GT/CB/LL</t>
  </si>
  <si>
    <t>78N-GT</t>
  </si>
  <si>
    <t>78N-GT/CB/LL</t>
  </si>
  <si>
    <t>2663T</t>
  </si>
  <si>
    <t>2727T</t>
  </si>
  <si>
    <t>31D58</t>
  </si>
  <si>
    <t>31D61</t>
  </si>
  <si>
    <t>31G66</t>
  </si>
  <si>
    <t>31G65</t>
  </si>
  <si>
    <t>31G70</t>
  </si>
  <si>
    <t>31G71</t>
  </si>
  <si>
    <t>31G96</t>
  </si>
  <si>
    <t>31G97</t>
  </si>
  <si>
    <t>31N27</t>
  </si>
  <si>
    <t>31N26</t>
  </si>
  <si>
    <t>31N28</t>
  </si>
  <si>
    <t>31N30</t>
  </si>
  <si>
    <t>31P41</t>
  </si>
  <si>
    <t>31P40</t>
  </si>
  <si>
    <t>31P42</t>
  </si>
  <si>
    <t>31P44</t>
  </si>
  <si>
    <t>31R87</t>
  </si>
  <si>
    <t>31Y42</t>
  </si>
  <si>
    <t>32B10</t>
  </si>
  <si>
    <t>32B11</t>
  </si>
  <si>
    <t>32B29</t>
  </si>
  <si>
    <t>32B32</t>
  </si>
  <si>
    <t>32B81</t>
  </si>
  <si>
    <t>32B80</t>
  </si>
  <si>
    <t>32B85</t>
  </si>
  <si>
    <t>32D78</t>
  </si>
  <si>
    <t>32N73</t>
  </si>
  <si>
    <t>33F85</t>
  </si>
  <si>
    <t>32N89</t>
  </si>
  <si>
    <t>32R38</t>
  </si>
  <si>
    <t>33D47</t>
  </si>
  <si>
    <t>32T16</t>
  </si>
  <si>
    <t>32T22</t>
  </si>
  <si>
    <t>32T82</t>
  </si>
  <si>
    <t>32T84</t>
  </si>
  <si>
    <t>32T85</t>
  </si>
  <si>
    <t>32W86</t>
  </si>
  <si>
    <t>33A84</t>
  </si>
  <si>
    <t>33A82</t>
  </si>
  <si>
    <t>33A83</t>
  </si>
  <si>
    <t>33A88</t>
  </si>
  <si>
    <t>33B49</t>
  </si>
  <si>
    <t>33B54</t>
  </si>
  <si>
    <t>33D13</t>
  </si>
  <si>
    <t>33D49</t>
  </si>
  <si>
    <t>33F12</t>
  </si>
  <si>
    <t>33G58</t>
  </si>
  <si>
    <t>33G59</t>
  </si>
  <si>
    <t>33H25</t>
  </si>
  <si>
    <t>33H23</t>
  </si>
  <si>
    <t>33H26</t>
  </si>
  <si>
    <t>33H27</t>
  </si>
  <si>
    <t>33H82</t>
  </si>
  <si>
    <t>33H83</t>
  </si>
  <si>
    <t>33K36</t>
  </si>
  <si>
    <t>33K40</t>
  </si>
  <si>
    <t>33K42</t>
  </si>
  <si>
    <t>33K43</t>
  </si>
  <si>
    <t>33K44</t>
  </si>
  <si>
    <t>33M14</t>
  </si>
  <si>
    <t>33M16</t>
  </si>
  <si>
    <t>33M18</t>
  </si>
  <si>
    <t>33M54</t>
  </si>
  <si>
    <t>33M52</t>
  </si>
  <si>
    <t>33M53</t>
  </si>
  <si>
    <t>33M57</t>
  </si>
  <si>
    <t>33N09</t>
  </si>
  <si>
    <t>33N56</t>
  </si>
  <si>
    <t>33N58</t>
  </si>
  <si>
    <t>33R79</t>
  </si>
  <si>
    <t>33R81</t>
  </si>
  <si>
    <t>33T56</t>
  </si>
  <si>
    <t>33T54</t>
  </si>
  <si>
    <t>33T55</t>
  </si>
  <si>
    <t>33T57</t>
  </si>
  <si>
    <t>33T59</t>
  </si>
  <si>
    <t>Merschman</t>
  </si>
  <si>
    <t>Mobile number:</t>
  </si>
  <si>
    <t>Hughes</t>
  </si>
  <si>
    <t>TN</t>
  </si>
  <si>
    <t>Stewart</t>
  </si>
  <si>
    <t>WI</t>
  </si>
  <si>
    <t>8K339</t>
  </si>
  <si>
    <t>8N206</t>
  </si>
  <si>
    <t>830BT</t>
  </si>
  <si>
    <t>930RR/BT</t>
  </si>
  <si>
    <t>8R403</t>
  </si>
  <si>
    <t>7N352</t>
  </si>
  <si>
    <t>8N734</t>
  </si>
  <si>
    <t>7K456</t>
  </si>
  <si>
    <t>9461</t>
  </si>
  <si>
    <t>Yellow Dent</t>
  </si>
  <si>
    <t>VTRW/RR2</t>
  </si>
  <si>
    <t>RR2</t>
  </si>
  <si>
    <t>LL</t>
  </si>
  <si>
    <t>HXT/LL</t>
  </si>
  <si>
    <t>HXT/LL/RR2</t>
  </si>
  <si>
    <t>Unknown</t>
  </si>
  <si>
    <t>CB/LL/GT</t>
  </si>
  <si>
    <t>CB/LL/RW</t>
  </si>
  <si>
    <t>HOC</t>
  </si>
  <si>
    <t>HXRW/LL</t>
  </si>
  <si>
    <t>HXRW/LL/RR2</t>
  </si>
  <si>
    <t>3000GT</t>
  </si>
  <si>
    <t>Miller</t>
  </si>
  <si>
    <t>9507Bt</t>
  </si>
  <si>
    <t>9551GT/CB/LL</t>
  </si>
  <si>
    <t>GTCB/LL</t>
  </si>
  <si>
    <t>9574CB/LL</t>
  </si>
  <si>
    <t>9H12Bt/RR/RW</t>
  </si>
  <si>
    <t>9H15Bt</t>
  </si>
  <si>
    <t>9H16RR</t>
  </si>
  <si>
    <t>9H17Bt/RR</t>
  </si>
  <si>
    <t>9H19RR/RW</t>
  </si>
  <si>
    <t>9H60RR</t>
  </si>
  <si>
    <t>9H62Bt/RR</t>
  </si>
  <si>
    <t>9H73Bt/RR</t>
  </si>
  <si>
    <t>9H93Bt</t>
  </si>
  <si>
    <t>Gold Country</t>
  </si>
  <si>
    <t>100-07CBR</t>
  </si>
  <si>
    <t>100-07RR</t>
  </si>
  <si>
    <t>100-07VT3</t>
  </si>
  <si>
    <t>102-04CBR</t>
  </si>
  <si>
    <t>102-04CV</t>
  </si>
  <si>
    <t>102-04RR</t>
  </si>
  <si>
    <t>102-04VT3</t>
  </si>
  <si>
    <t>106-02CBR</t>
  </si>
  <si>
    <t>106-02RR</t>
  </si>
  <si>
    <t>106-02VT3</t>
  </si>
  <si>
    <t>107-01CBRCRW</t>
  </si>
  <si>
    <t>94-01CB</t>
  </si>
  <si>
    <t>94-01CBRCRW</t>
  </si>
  <si>
    <t>94-01CV</t>
  </si>
  <si>
    <t>94-01RCRW</t>
  </si>
  <si>
    <t>94-01RR</t>
  </si>
  <si>
    <t>94-04CBR</t>
  </si>
  <si>
    <t>94-04RR</t>
  </si>
  <si>
    <t>94-04VT3</t>
  </si>
  <si>
    <t>95-03CB</t>
  </si>
  <si>
    <t>95-03CBR</t>
  </si>
  <si>
    <t>96-08VT3</t>
  </si>
  <si>
    <t>Gateway</t>
  </si>
  <si>
    <t>1411</t>
  </si>
  <si>
    <t>1415</t>
  </si>
  <si>
    <t>1511</t>
  </si>
  <si>
    <t>1611</t>
  </si>
  <si>
    <t>1615</t>
  </si>
  <si>
    <t>1913</t>
  </si>
  <si>
    <t>2412</t>
  </si>
  <si>
    <t>2416</t>
  </si>
  <si>
    <t>2607</t>
  </si>
  <si>
    <t>2612</t>
  </si>
  <si>
    <t>3415</t>
  </si>
  <si>
    <t>3912</t>
  </si>
  <si>
    <t>9411</t>
  </si>
  <si>
    <t>9512</t>
  </si>
  <si>
    <t>Garst</t>
  </si>
  <si>
    <t>7551IT</t>
  </si>
  <si>
    <t>7745IT</t>
  </si>
  <si>
    <t>8230IT</t>
  </si>
  <si>
    <t>8313CB/LL</t>
  </si>
  <si>
    <t>8315IT</t>
  </si>
  <si>
    <t>8327IT</t>
  </si>
  <si>
    <t>8342GLS/IT</t>
  </si>
  <si>
    <t>8346LL</t>
  </si>
  <si>
    <t>8352GT</t>
  </si>
  <si>
    <t>8353CB/LL</t>
  </si>
  <si>
    <t>8380IT</t>
  </si>
  <si>
    <t>8381HX/LL/IT</t>
  </si>
  <si>
    <t>HXI/LL/CL</t>
  </si>
  <si>
    <t>8384CB/LL/RW</t>
  </si>
  <si>
    <t>8389CB/LL/RW</t>
  </si>
  <si>
    <t>8397CB/LL/RW</t>
  </si>
  <si>
    <t>8410LL</t>
  </si>
  <si>
    <t>8420IT</t>
  </si>
  <si>
    <t>8422GT</t>
  </si>
  <si>
    <t>8433RW</t>
  </si>
  <si>
    <t>8444IT</t>
  </si>
  <si>
    <t>8446CB/LL</t>
  </si>
  <si>
    <t>8449HX/LL</t>
  </si>
  <si>
    <t>8450IT</t>
  </si>
  <si>
    <t>8452CB/LL</t>
  </si>
  <si>
    <t>8456CB/LL</t>
  </si>
  <si>
    <t>8459RW</t>
  </si>
  <si>
    <t>8464IT</t>
  </si>
  <si>
    <t>8478CB/LL/GT</t>
  </si>
  <si>
    <t>8479GT/RW</t>
  </si>
  <si>
    <t>GT/RW</t>
  </si>
  <si>
    <t>8481IT</t>
  </si>
  <si>
    <t>8488IT</t>
  </si>
  <si>
    <t>8489GT</t>
  </si>
  <si>
    <t>8514HX/LL</t>
  </si>
  <si>
    <t>8518LL</t>
  </si>
  <si>
    <t>8523IT</t>
  </si>
  <si>
    <t>8541IT</t>
  </si>
  <si>
    <t>8554CB/LL</t>
  </si>
  <si>
    <t>8562CB/LL</t>
  </si>
  <si>
    <t>8568CB/LL</t>
  </si>
  <si>
    <t>8571CB/LL</t>
  </si>
  <si>
    <t>8573CB/LL/RW</t>
  </si>
  <si>
    <t>8578IT</t>
  </si>
  <si>
    <t>8579GT</t>
  </si>
  <si>
    <t>5416G3VT3</t>
  </si>
  <si>
    <t>5711Bt</t>
  </si>
  <si>
    <t>5711BtRR</t>
  </si>
  <si>
    <t>5711BtRW</t>
  </si>
  <si>
    <t>5711G3VT3</t>
  </si>
  <si>
    <t>6172G3VT3</t>
  </si>
  <si>
    <t>6172RR</t>
  </si>
  <si>
    <t>6255G3VT3</t>
  </si>
  <si>
    <t>6255RR</t>
  </si>
  <si>
    <t>6321Bt</t>
  </si>
  <si>
    <t>6321BtRW</t>
  </si>
  <si>
    <t>6321G3VT3</t>
  </si>
  <si>
    <t>6430G3VT3</t>
  </si>
  <si>
    <t>6430RR</t>
  </si>
  <si>
    <t>6576G3VT3</t>
  </si>
  <si>
    <t>Great Heart</t>
  </si>
  <si>
    <t>175</t>
  </si>
  <si>
    <t>101VT3</t>
  </si>
  <si>
    <t>101YGPL/RR2</t>
  </si>
  <si>
    <t>163VT3</t>
  </si>
  <si>
    <t>163YGCB/RR2</t>
  </si>
  <si>
    <t>182VT3</t>
  </si>
  <si>
    <t>182YGCB</t>
  </si>
  <si>
    <t>182YGPL</t>
  </si>
  <si>
    <t>182YGRW</t>
  </si>
  <si>
    <t>272HXI/LL</t>
  </si>
  <si>
    <t>272YGCB</t>
  </si>
  <si>
    <t>317VT3</t>
  </si>
  <si>
    <t>317YGCB</t>
  </si>
  <si>
    <t>317YGPL</t>
  </si>
  <si>
    <t>317YGRW</t>
  </si>
  <si>
    <t>389VT3</t>
  </si>
  <si>
    <t>389YGCB</t>
  </si>
  <si>
    <t>389YGPL</t>
  </si>
  <si>
    <t>389YGRW</t>
  </si>
  <si>
    <t>Golden Harvest</t>
  </si>
  <si>
    <t>8061CB/LL</t>
  </si>
  <si>
    <t>8062CB/LL/RW</t>
  </si>
  <si>
    <t>8064GT/CB/LL</t>
  </si>
  <si>
    <t>8210LL</t>
  </si>
  <si>
    <t>ASLL</t>
  </si>
  <si>
    <t>8211GT</t>
  </si>
  <si>
    <t>8212GT/CB/LL</t>
  </si>
  <si>
    <t>8254GT</t>
  </si>
  <si>
    <t>8255GT/CB/LL</t>
  </si>
  <si>
    <t>8318CB/LL</t>
  </si>
  <si>
    <t>8529CB/LL</t>
  </si>
  <si>
    <t>8531GT/CB/LL</t>
  </si>
  <si>
    <t>8532CB/LL/RW</t>
  </si>
  <si>
    <t>8665CB/LL</t>
  </si>
  <si>
    <t>8713CB/LL</t>
  </si>
  <si>
    <t>8815LL</t>
  </si>
  <si>
    <t>8818CB/LL/RW</t>
  </si>
  <si>
    <t>8822LL</t>
  </si>
  <si>
    <t>8838GT</t>
  </si>
  <si>
    <t>8852GT</t>
  </si>
  <si>
    <t>8937CB/LL</t>
  </si>
  <si>
    <t>8939CB/LL/RW</t>
  </si>
  <si>
    <t>CB/LLRW</t>
  </si>
  <si>
    <t>8952CB/LL</t>
  </si>
  <si>
    <t>8953CB/LL/RW</t>
  </si>
  <si>
    <t>SD</t>
  </si>
  <si>
    <t>Seed Rep Phone:</t>
  </si>
  <si>
    <t>Seed Rep Email:</t>
  </si>
  <si>
    <t>Silt</t>
  </si>
  <si>
    <t>Taylor</t>
  </si>
  <si>
    <t>Great Lakes</t>
  </si>
  <si>
    <t>2S62VT3</t>
  </si>
  <si>
    <t>5A01VT3</t>
  </si>
  <si>
    <t>5N51VT3</t>
  </si>
  <si>
    <t>5N52VT3</t>
  </si>
  <si>
    <t>2R693</t>
  </si>
  <si>
    <t>2R731</t>
  </si>
  <si>
    <t>2T699</t>
  </si>
  <si>
    <t>2T789</t>
  </si>
  <si>
    <t>2T832</t>
  </si>
  <si>
    <t>2V732</t>
  </si>
  <si>
    <t>2W587</t>
  </si>
  <si>
    <t>2W586</t>
  </si>
  <si>
    <t>2W705</t>
  </si>
  <si>
    <t>2W704</t>
  </si>
  <si>
    <t>2Y739</t>
  </si>
  <si>
    <t>4022VT3</t>
  </si>
  <si>
    <t>4250R</t>
  </si>
  <si>
    <t>4251RB</t>
  </si>
  <si>
    <t>4252VT3</t>
  </si>
  <si>
    <t>4511R</t>
  </si>
  <si>
    <t>4517VT3</t>
  </si>
  <si>
    <t>5220</t>
  </si>
  <si>
    <t>5224RB</t>
  </si>
  <si>
    <t>5225VT3</t>
  </si>
  <si>
    <t>7505CR</t>
  </si>
  <si>
    <t>721CRW/RR</t>
  </si>
  <si>
    <t>631CRW/RR</t>
  </si>
  <si>
    <t>5891CR</t>
  </si>
  <si>
    <t>5701CR</t>
  </si>
  <si>
    <t>364CRW/RR</t>
  </si>
  <si>
    <t>Pioneer</t>
  </si>
  <si>
    <t>32B83</t>
  </si>
  <si>
    <t>33D14</t>
  </si>
  <si>
    <t>33F88</t>
  </si>
  <si>
    <t>33H29</t>
  </si>
  <si>
    <t>33N12</t>
  </si>
  <si>
    <t>33N55</t>
  </si>
  <si>
    <t>33T58</t>
  </si>
  <si>
    <t>34A20</t>
  </si>
  <si>
    <t>34F97</t>
  </si>
  <si>
    <t>34M78</t>
  </si>
  <si>
    <t>34P94</t>
  </si>
  <si>
    <t>34R65</t>
  </si>
  <si>
    <t>35A34</t>
  </si>
  <si>
    <t>35D27</t>
  </si>
  <si>
    <t>35F44</t>
  </si>
  <si>
    <t>35H43</t>
  </si>
  <si>
    <t>36H56</t>
  </si>
  <si>
    <t>36V76</t>
  </si>
  <si>
    <t>36W69</t>
  </si>
  <si>
    <t>37Y14</t>
  </si>
  <si>
    <t>2505VT3</t>
  </si>
  <si>
    <t>2540</t>
  </si>
  <si>
    <t>2540BtRWRR</t>
  </si>
  <si>
    <t>2545BtRW</t>
  </si>
  <si>
    <t>2540BtRW</t>
  </si>
  <si>
    <t>2314RR/YGCB</t>
  </si>
  <si>
    <t>6314TS</t>
  </si>
  <si>
    <t>1015RR</t>
  </si>
  <si>
    <t>6015VT3</t>
  </si>
  <si>
    <t>2115RR/YGCB</t>
  </si>
  <si>
    <t>6517TS</t>
  </si>
  <si>
    <t>Icorn</t>
  </si>
  <si>
    <t>2540RWRR</t>
  </si>
  <si>
    <t>2540RW</t>
  </si>
  <si>
    <t>2605RR</t>
  </si>
  <si>
    <t>6722CBRWRR</t>
  </si>
  <si>
    <t>6733HXR</t>
  </si>
  <si>
    <t>6733RR</t>
  </si>
  <si>
    <t>4870</t>
  </si>
  <si>
    <t>4J63</t>
  </si>
  <si>
    <t>4K74</t>
  </si>
  <si>
    <t>4M16</t>
  </si>
  <si>
    <t>504WX</t>
  </si>
  <si>
    <t>5M17</t>
  </si>
  <si>
    <t>5N48</t>
  </si>
  <si>
    <t>649WX</t>
  </si>
  <si>
    <t>YGPL/RR</t>
  </si>
  <si>
    <t>6A27</t>
  </si>
  <si>
    <t>6C56</t>
  </si>
  <si>
    <t>798BW</t>
  </si>
  <si>
    <t>7D51</t>
  </si>
  <si>
    <t>8G23</t>
  </si>
  <si>
    <t>3456RB</t>
  </si>
  <si>
    <t>355RR/Bt</t>
  </si>
  <si>
    <t>355TS</t>
  </si>
  <si>
    <t>364</t>
  </si>
  <si>
    <t>364RR</t>
  </si>
  <si>
    <t>364RR/Bt</t>
  </si>
  <si>
    <t>364TS</t>
  </si>
  <si>
    <t>3688RB</t>
  </si>
  <si>
    <t>3688TS</t>
  </si>
  <si>
    <t>3688VT3</t>
  </si>
  <si>
    <t>3824RB</t>
  </si>
  <si>
    <t>3824TS</t>
  </si>
  <si>
    <t>388RR</t>
  </si>
  <si>
    <t>388TS</t>
  </si>
  <si>
    <t>3950TS</t>
  </si>
  <si>
    <t>401</t>
  </si>
  <si>
    <t>401Bt</t>
  </si>
  <si>
    <t>401RR/Bt</t>
  </si>
  <si>
    <t>401TS</t>
  </si>
  <si>
    <t>421RR</t>
  </si>
  <si>
    <t>421RR/Bt</t>
  </si>
  <si>
    <t>421TS</t>
  </si>
  <si>
    <t>421VT3</t>
  </si>
  <si>
    <t>441</t>
  </si>
  <si>
    <t>441Bt</t>
  </si>
  <si>
    <t>441RR</t>
  </si>
  <si>
    <t>4421RB</t>
  </si>
  <si>
    <t>4421RR</t>
  </si>
  <si>
    <t>4421TS</t>
  </si>
  <si>
    <t>4664RB</t>
  </si>
  <si>
    <t>4801TS</t>
  </si>
  <si>
    <t>4801VT3</t>
  </si>
  <si>
    <t>491RR</t>
  </si>
  <si>
    <t>491RR/Bt</t>
  </si>
  <si>
    <t>4924VT3</t>
  </si>
  <si>
    <t>5002RB</t>
  </si>
  <si>
    <t>5002VT3</t>
  </si>
  <si>
    <t>501CRW/Bt</t>
  </si>
  <si>
    <t>501RR/Bt</t>
  </si>
  <si>
    <t>503HX/LL</t>
  </si>
  <si>
    <t>503RR/Bt</t>
  </si>
  <si>
    <t>521RR/Bt</t>
  </si>
  <si>
    <t>5338RB</t>
  </si>
  <si>
    <t>5338VT3</t>
  </si>
  <si>
    <t>5403HX</t>
  </si>
  <si>
    <t>5403HXT</t>
  </si>
  <si>
    <t>563RR/Bt</t>
  </si>
  <si>
    <t>5701RR</t>
  </si>
  <si>
    <t>573RR</t>
  </si>
  <si>
    <t>5758RB</t>
  </si>
  <si>
    <t>579CL</t>
  </si>
  <si>
    <t>579HX/LL</t>
  </si>
  <si>
    <t>5891RR</t>
  </si>
  <si>
    <t>5905RR</t>
  </si>
  <si>
    <t>591RR</t>
  </si>
  <si>
    <t>591RR/Bt</t>
  </si>
  <si>
    <t>591VT3</t>
  </si>
  <si>
    <t>598</t>
  </si>
  <si>
    <t>599RR</t>
  </si>
  <si>
    <t>601Bt</t>
  </si>
  <si>
    <t>601RR/Bt</t>
  </si>
  <si>
    <t>6025RB</t>
  </si>
  <si>
    <t>6025TS</t>
  </si>
  <si>
    <t>6069AS3/GT</t>
  </si>
  <si>
    <t>6120RB</t>
  </si>
  <si>
    <t>613</t>
  </si>
  <si>
    <t>6291VT3</t>
  </si>
  <si>
    <t>631</t>
  </si>
  <si>
    <t>631RR</t>
  </si>
  <si>
    <t>6343RB</t>
  </si>
  <si>
    <t>6425VT3</t>
  </si>
  <si>
    <t>6431VT3</t>
  </si>
  <si>
    <t>643RR/Bt</t>
  </si>
  <si>
    <t>6440RB</t>
  </si>
  <si>
    <t>6440TS</t>
  </si>
  <si>
    <t>645RR/Bt</t>
  </si>
  <si>
    <t>6463VT3</t>
  </si>
  <si>
    <t>6550RR</t>
  </si>
  <si>
    <t>663</t>
  </si>
  <si>
    <t>663RR</t>
  </si>
  <si>
    <t>663RR/Bt</t>
  </si>
  <si>
    <t>663VT3</t>
  </si>
  <si>
    <t>6725VT3</t>
  </si>
  <si>
    <t>678</t>
  </si>
  <si>
    <t>678CL</t>
  </si>
  <si>
    <t>678RR</t>
  </si>
  <si>
    <t>678RR/Bt</t>
  </si>
  <si>
    <t>6798RH</t>
  </si>
  <si>
    <t>6818RB</t>
  </si>
  <si>
    <t>6818RR</t>
  </si>
  <si>
    <t>6818VT3</t>
  </si>
  <si>
    <t>6831HXT</t>
  </si>
  <si>
    <t>6831RH</t>
  </si>
  <si>
    <t>6831RR</t>
  </si>
  <si>
    <t>685</t>
  </si>
  <si>
    <t>685HX/LL</t>
  </si>
  <si>
    <t>6886RB</t>
  </si>
  <si>
    <t>6886TS</t>
  </si>
  <si>
    <t>691</t>
  </si>
  <si>
    <t>691CL</t>
  </si>
  <si>
    <t>691RR</t>
  </si>
  <si>
    <t>693HX/LL/CL</t>
  </si>
  <si>
    <t>6992RB</t>
  </si>
  <si>
    <t>6998HXT</t>
  </si>
  <si>
    <t>7050RB</t>
  </si>
  <si>
    <t>721RR/Bt</t>
  </si>
  <si>
    <t>721TS</t>
  </si>
  <si>
    <t>731HX/LL</t>
  </si>
  <si>
    <t>751RR</t>
  </si>
  <si>
    <t>751RR/Bt</t>
  </si>
  <si>
    <t>7558RB</t>
  </si>
  <si>
    <t>780RR/Bt</t>
  </si>
  <si>
    <t>799RB</t>
  </si>
  <si>
    <t>799RR</t>
  </si>
  <si>
    <t>818</t>
  </si>
  <si>
    <t>818Bt</t>
  </si>
  <si>
    <t>818RR</t>
  </si>
  <si>
    <t>8221RB</t>
  </si>
  <si>
    <t>823CL</t>
  </si>
  <si>
    <t>823HX/LL</t>
  </si>
  <si>
    <t>827</t>
  </si>
  <si>
    <t>827RR</t>
  </si>
  <si>
    <t>851RR</t>
  </si>
  <si>
    <t>851RR/Bt</t>
  </si>
  <si>
    <t>851TS</t>
  </si>
  <si>
    <t>1702</t>
  </si>
  <si>
    <t>1803</t>
  </si>
  <si>
    <t>2119</t>
  </si>
  <si>
    <t>4355</t>
  </si>
  <si>
    <t>4727VT3</t>
  </si>
  <si>
    <t>4724R</t>
  </si>
  <si>
    <t>4799VT3</t>
  </si>
  <si>
    <t>4826VT3</t>
  </si>
  <si>
    <t>4846T</t>
  </si>
  <si>
    <t>4950</t>
  </si>
  <si>
    <t>4960</t>
  </si>
  <si>
    <t>4980</t>
  </si>
  <si>
    <t>4984T</t>
  </si>
  <si>
    <t>5060</t>
  </si>
  <si>
    <t>5551R</t>
  </si>
  <si>
    <t>5553VT3</t>
  </si>
  <si>
    <t>6009</t>
  </si>
  <si>
    <t>9009</t>
  </si>
  <si>
    <t>48-37</t>
  </si>
  <si>
    <t>50-66</t>
  </si>
  <si>
    <t>52-59 w/o SI</t>
  </si>
  <si>
    <t>53-41</t>
  </si>
  <si>
    <t>54-16</t>
  </si>
  <si>
    <t>55-64</t>
  </si>
  <si>
    <t>57-66</t>
  </si>
  <si>
    <t>59-64</t>
  </si>
  <si>
    <t>60-51</t>
  </si>
  <si>
    <t>62-54</t>
  </si>
  <si>
    <t>65-63</t>
  </si>
  <si>
    <t>68-06</t>
  </si>
  <si>
    <t>8T416</t>
  </si>
  <si>
    <t>58SV3</t>
  </si>
  <si>
    <t>60AV3</t>
  </si>
  <si>
    <t>61AV3</t>
  </si>
  <si>
    <t>62JV3</t>
  </si>
  <si>
    <t>65A00</t>
  </si>
  <si>
    <t>7369</t>
  </si>
  <si>
    <t>8246</t>
  </si>
  <si>
    <t>8288</t>
  </si>
  <si>
    <t>8329</t>
  </si>
  <si>
    <t>8348</t>
  </si>
  <si>
    <t>8371</t>
  </si>
  <si>
    <t>8424</t>
  </si>
  <si>
    <t>8442</t>
  </si>
  <si>
    <t>8445</t>
  </si>
  <si>
    <t>8461</t>
  </si>
  <si>
    <t>8545</t>
  </si>
  <si>
    <t>6394Bt</t>
  </si>
  <si>
    <t>6394BtRR</t>
  </si>
  <si>
    <t>6394BtRW</t>
  </si>
  <si>
    <t>6394VT3</t>
  </si>
  <si>
    <t>6395Bt</t>
  </si>
  <si>
    <t>6395BtCL</t>
  </si>
  <si>
    <t>6395BtRR</t>
  </si>
  <si>
    <t>6395BtRW</t>
  </si>
  <si>
    <t>6395BtRWCL</t>
  </si>
  <si>
    <t>YGPL/CL</t>
  </si>
  <si>
    <t>6395BtRWRR</t>
  </si>
  <si>
    <t>6395CL</t>
  </si>
  <si>
    <t>6395LL</t>
  </si>
  <si>
    <t>6395NonGMO</t>
  </si>
  <si>
    <t>6395RR</t>
  </si>
  <si>
    <t>6395RW</t>
  </si>
  <si>
    <t>6395RWRR</t>
  </si>
  <si>
    <t>6399VT3</t>
  </si>
  <si>
    <t>6444RWRR</t>
  </si>
  <si>
    <t>6457BtCL</t>
  </si>
  <si>
    <t>6457BtRR</t>
  </si>
  <si>
    <t>6457CL</t>
  </si>
  <si>
    <t>6457NonGMO</t>
  </si>
  <si>
    <t>6457RR</t>
  </si>
  <si>
    <t>6457VT3</t>
  </si>
  <si>
    <t>6459BtRR</t>
  </si>
  <si>
    <t>6459RR</t>
  </si>
  <si>
    <t>6459VT3</t>
  </si>
  <si>
    <t>6464VT3</t>
  </si>
  <si>
    <t>6467BtRR</t>
  </si>
  <si>
    <t>6467BtRWCL</t>
  </si>
  <si>
    <t>6467NonGMO</t>
  </si>
  <si>
    <t>6467RR</t>
  </si>
  <si>
    <t>6474Bt</t>
  </si>
  <si>
    <t>6474BtCL</t>
  </si>
  <si>
    <t>6474BtRR</t>
  </si>
  <si>
    <t>6474BtRW</t>
  </si>
  <si>
    <t>6474BtRWCL</t>
  </si>
  <si>
    <t>6474BtRWRR</t>
  </si>
  <si>
    <t>6474CL</t>
  </si>
  <si>
    <t>6474NonGMO</t>
  </si>
  <si>
    <t>6474RR</t>
  </si>
  <si>
    <t>6474RWRR</t>
  </si>
  <si>
    <t>6474VT3</t>
  </si>
  <si>
    <t>6477NonGMO</t>
  </si>
  <si>
    <t>6477RR</t>
  </si>
  <si>
    <t>6479BtRR</t>
  </si>
  <si>
    <t>6479VT3</t>
  </si>
  <si>
    <t>6490BtCL</t>
  </si>
  <si>
    <t>6490CL</t>
  </si>
  <si>
    <t>6490NonGMO</t>
  </si>
  <si>
    <t>6490RR</t>
  </si>
  <si>
    <t>6497RR</t>
  </si>
  <si>
    <t>6497VTRR2</t>
  </si>
  <si>
    <t>6503RR</t>
  </si>
  <si>
    <t>6522BtCL</t>
  </si>
  <si>
    <t>6522BtRR</t>
  </si>
  <si>
    <t>6522NonGMO</t>
  </si>
  <si>
    <t>6522RR</t>
  </si>
  <si>
    <t>6585BtCL</t>
  </si>
  <si>
    <t>6585BtRR</t>
  </si>
  <si>
    <t>6585NonGMO</t>
  </si>
  <si>
    <t>6585RR</t>
  </si>
  <si>
    <t>6594Bt</t>
  </si>
  <si>
    <t>6594BtRR</t>
  </si>
  <si>
    <t>6594BtRWRR</t>
  </si>
  <si>
    <t>6594VT3</t>
  </si>
  <si>
    <t>6596HXLL</t>
  </si>
  <si>
    <t>6596HXTLL</t>
  </si>
  <si>
    <t>6617CL</t>
  </si>
  <si>
    <t>6617NonGMO</t>
  </si>
  <si>
    <t>6622HXLL</t>
  </si>
  <si>
    <t>7T231</t>
  </si>
  <si>
    <t>7T630</t>
  </si>
  <si>
    <t>8T266</t>
  </si>
  <si>
    <t>8T339</t>
  </si>
  <si>
    <t>4847</t>
  </si>
  <si>
    <t>6067</t>
  </si>
  <si>
    <t>6098</t>
  </si>
  <si>
    <t>6178</t>
  </si>
  <si>
    <t>452T</t>
  </si>
  <si>
    <t>477T</t>
  </si>
  <si>
    <t>482HL</t>
  </si>
  <si>
    <t>491B</t>
  </si>
  <si>
    <t>492S</t>
  </si>
  <si>
    <t>494T</t>
  </si>
  <si>
    <t>565XL</t>
  </si>
  <si>
    <t>571R</t>
  </si>
  <si>
    <t>573T</t>
  </si>
  <si>
    <t>5252VT3</t>
  </si>
  <si>
    <t>5357VT3</t>
  </si>
  <si>
    <t>5386BD</t>
  </si>
  <si>
    <t>5387VT3</t>
  </si>
  <si>
    <t>5450R</t>
  </si>
  <si>
    <t>NK</t>
  </si>
  <si>
    <t>35C-CB/LL</t>
  </si>
  <si>
    <t>35C-GT</t>
  </si>
  <si>
    <t>36-T3</t>
  </si>
  <si>
    <t>37D-GT</t>
  </si>
  <si>
    <t>40T-3000GT</t>
  </si>
  <si>
    <t>40T-CB/LL/RW</t>
  </si>
  <si>
    <t>40T-GT/CB/LL</t>
  </si>
  <si>
    <t>45-A5</t>
  </si>
  <si>
    <t>45-A6</t>
  </si>
  <si>
    <t>45A-GT</t>
  </si>
  <si>
    <t>45A-GT/CB/LL</t>
  </si>
  <si>
    <t>45A-LL</t>
  </si>
  <si>
    <t>48G-CB/LL</t>
  </si>
  <si>
    <t>48G-CB/LL/RW</t>
  </si>
  <si>
    <t>48G-GT</t>
  </si>
  <si>
    <t>51-T6</t>
  </si>
  <si>
    <t>51T-GT/CB/LL</t>
  </si>
  <si>
    <t>33V15</t>
  </si>
  <si>
    <t>33V14</t>
  </si>
  <si>
    <t>33V16</t>
  </si>
  <si>
    <t>33V62</t>
  </si>
  <si>
    <t>33W80</t>
  </si>
  <si>
    <t>33W84</t>
  </si>
  <si>
    <t>33Y74</t>
  </si>
  <si>
    <t>33Z74</t>
  </si>
  <si>
    <t>34A15</t>
  </si>
  <si>
    <t>34A11</t>
  </si>
  <si>
    <t>34A12</t>
  </si>
  <si>
    <t>34A14</t>
  </si>
  <si>
    <t>34A16</t>
  </si>
  <si>
    <t>34A17</t>
  </si>
  <si>
    <t>34A18</t>
  </si>
  <si>
    <t>34A85</t>
  </si>
  <si>
    <t>34A89</t>
  </si>
  <si>
    <t>34B38</t>
  </si>
  <si>
    <t>34B41</t>
  </si>
  <si>
    <t>34B94</t>
  </si>
  <si>
    <t>34B96</t>
  </si>
  <si>
    <t>34B99</t>
  </si>
  <si>
    <t>34D71</t>
  </si>
  <si>
    <t>34D68</t>
  </si>
  <si>
    <t>34D73</t>
  </si>
  <si>
    <t>34F07</t>
  </si>
  <si>
    <t>34F29</t>
  </si>
  <si>
    <t>34F96</t>
  </si>
  <si>
    <t>34F94</t>
  </si>
  <si>
    <t>34H33</t>
  </si>
  <si>
    <t>34K77</t>
  </si>
  <si>
    <t>34K78</t>
  </si>
  <si>
    <t>34N43</t>
  </si>
  <si>
    <t>34N42</t>
  </si>
  <si>
    <t>34N45</t>
  </si>
  <si>
    <t>34N62</t>
  </si>
  <si>
    <t>34P88</t>
  </si>
  <si>
    <t>34P87</t>
  </si>
  <si>
    <t>34P89</t>
  </si>
  <si>
    <t>34P91</t>
  </si>
  <si>
    <t>34R67</t>
  </si>
  <si>
    <t>34Y02</t>
  </si>
  <si>
    <t>34Y01</t>
  </si>
  <si>
    <t>34Y03</t>
  </si>
  <si>
    <t>35A30</t>
  </si>
  <si>
    <t>35A29</t>
  </si>
  <si>
    <t>35A31</t>
  </si>
  <si>
    <t>35A32</t>
  </si>
  <si>
    <t>35A35</t>
  </si>
  <si>
    <t>35D24</t>
  </si>
  <si>
    <t>35D26</t>
  </si>
  <si>
    <t>35F38</t>
  </si>
  <si>
    <t>35F36</t>
  </si>
  <si>
    <t>35F37</t>
  </si>
  <si>
    <t>35F40</t>
  </si>
  <si>
    <t>35H40</t>
  </si>
  <si>
    <t>35H42</t>
  </si>
  <si>
    <t>35K01</t>
  </si>
  <si>
    <t>35K03</t>
  </si>
  <si>
    <t>35K04</t>
  </si>
  <si>
    <t>35K33</t>
  </si>
  <si>
    <t>35P10</t>
  </si>
  <si>
    <t>35P17</t>
  </si>
  <si>
    <t>35P80</t>
  </si>
  <si>
    <t>35T06</t>
  </si>
  <si>
    <t>35T05</t>
  </si>
  <si>
    <t>35T08</t>
  </si>
  <si>
    <t>35Y55</t>
  </si>
  <si>
    <t>35Y67</t>
  </si>
  <si>
    <t>36B08</t>
  </si>
  <si>
    <t>36B05</t>
  </si>
  <si>
    <t>36B06</t>
  </si>
  <si>
    <t>36H54</t>
  </si>
  <si>
    <t>36K66</t>
  </si>
  <si>
    <t>36K69</t>
  </si>
  <si>
    <t>36V51</t>
  </si>
  <si>
    <t>36V53</t>
  </si>
  <si>
    <t>36V75</t>
  </si>
  <si>
    <t>36W66</t>
  </si>
  <si>
    <t>36W65</t>
  </si>
  <si>
    <t>36W67</t>
  </si>
  <si>
    <t>Cornelius</t>
  </si>
  <si>
    <t>8H78Bt/RR/RW</t>
  </si>
  <si>
    <t>8H79RR</t>
  </si>
  <si>
    <t>9014GT/CB/LL</t>
  </si>
  <si>
    <t>9043LL</t>
  </si>
  <si>
    <t>9098GT/CB/LL</t>
  </si>
  <si>
    <t>9127CB/LL</t>
  </si>
  <si>
    <t>9143CB/LL/RW</t>
  </si>
  <si>
    <t>9145 3000GT</t>
  </si>
  <si>
    <t>9173CB/LL</t>
  </si>
  <si>
    <t>9190Hx/LL</t>
  </si>
  <si>
    <t>9205Hx/LL</t>
  </si>
  <si>
    <t>9234CL</t>
  </si>
  <si>
    <t>9323Hx/LL</t>
  </si>
  <si>
    <t>9392CB/LL</t>
  </si>
  <si>
    <t>9414CB/LL</t>
  </si>
  <si>
    <t>8H11RR/RW</t>
  </si>
  <si>
    <t>8H14Bt/RR</t>
  </si>
  <si>
    <t>8H15RW</t>
  </si>
  <si>
    <t>ASRW</t>
  </si>
  <si>
    <t>8H20RW</t>
  </si>
  <si>
    <t>8H21RR</t>
  </si>
  <si>
    <t>8H22Bt/RW</t>
  </si>
  <si>
    <t>8H23Bt</t>
  </si>
  <si>
    <t>8H24RR/RW</t>
  </si>
  <si>
    <t>8H25Bt/RW</t>
  </si>
  <si>
    <t>8610CB/LL/RW</t>
  </si>
  <si>
    <t>8624HX/LL</t>
  </si>
  <si>
    <t>8634GT</t>
  </si>
  <si>
    <t>8640IT</t>
  </si>
  <si>
    <t>8641CB/LL/RW</t>
  </si>
  <si>
    <t>8676IT</t>
  </si>
  <si>
    <t>8677GT</t>
  </si>
  <si>
    <t>8687HX/LL/IT</t>
  </si>
  <si>
    <t>8688GT</t>
  </si>
  <si>
    <t>8689IT</t>
  </si>
  <si>
    <t>Pannar</t>
  </si>
  <si>
    <t>5177VT3</t>
  </si>
  <si>
    <t>5444VT3</t>
  </si>
  <si>
    <t>7K285</t>
  </si>
  <si>
    <t>8K266</t>
  </si>
  <si>
    <t>7R848</t>
  </si>
  <si>
    <t>8R439</t>
  </si>
  <si>
    <t>518</t>
  </si>
  <si>
    <t>588</t>
  </si>
  <si>
    <t>602</t>
  </si>
  <si>
    <t>Specialty</t>
  </si>
  <si>
    <t>Southern States</t>
  </si>
  <si>
    <t>686VT3</t>
  </si>
  <si>
    <t>731CL</t>
  </si>
  <si>
    <t>Sieben</t>
  </si>
  <si>
    <t>5132S</t>
  </si>
  <si>
    <t>5152R</t>
  </si>
  <si>
    <t>IN</t>
  </si>
  <si>
    <t>Pfister</t>
  </si>
  <si>
    <t>Crows</t>
  </si>
  <si>
    <t>2123VT3</t>
  </si>
  <si>
    <t>1481S</t>
  </si>
  <si>
    <t>1505R</t>
  </si>
  <si>
    <t>1507S</t>
  </si>
  <si>
    <t>1615S</t>
  </si>
  <si>
    <t>4617VT3</t>
  </si>
  <si>
    <t>1681R</t>
  </si>
  <si>
    <t>1685VT3</t>
  </si>
  <si>
    <t>1683S</t>
  </si>
  <si>
    <t>1698R</t>
  </si>
  <si>
    <t>1699T</t>
  </si>
  <si>
    <t>1701T</t>
  </si>
  <si>
    <t>1703B</t>
  </si>
  <si>
    <t>1722R</t>
  </si>
  <si>
    <t>1725VT3</t>
  </si>
  <si>
    <t>1805B</t>
  </si>
  <si>
    <t>1807VT3</t>
  </si>
  <si>
    <t>1835VT3</t>
  </si>
  <si>
    <t>2110B</t>
  </si>
  <si>
    <t>2117T</t>
  </si>
  <si>
    <t>2116S</t>
  </si>
  <si>
    <t>2120R</t>
  </si>
  <si>
    <t>2121S</t>
  </si>
  <si>
    <t>2122T</t>
  </si>
  <si>
    <t>2138T</t>
  </si>
  <si>
    <t>2155VT3</t>
  </si>
  <si>
    <t>3626VT3</t>
  </si>
  <si>
    <t>3701B</t>
  </si>
  <si>
    <t>7593R</t>
  </si>
  <si>
    <t>3843B</t>
  </si>
  <si>
    <t>3848VT3</t>
  </si>
  <si>
    <t>3844R</t>
  </si>
  <si>
    <t>3845S</t>
  </si>
  <si>
    <t>3846T</t>
  </si>
  <si>
    <t>3933B</t>
  </si>
  <si>
    <t>3935T</t>
  </si>
  <si>
    <t>3934S</t>
  </si>
  <si>
    <t>3T726</t>
  </si>
  <si>
    <t>4221R</t>
  </si>
  <si>
    <t>4224VT3</t>
  </si>
  <si>
    <t>4222S</t>
  </si>
  <si>
    <t>4223T</t>
  </si>
  <si>
    <t>4301R</t>
  </si>
  <si>
    <t>4305VT3</t>
  </si>
  <si>
    <t>4304X</t>
  </si>
  <si>
    <t>4351R</t>
  </si>
  <si>
    <t>4352S</t>
  </si>
  <si>
    <t>9721VT3</t>
  </si>
  <si>
    <t>9720VT3</t>
  </si>
  <si>
    <t>9724HX</t>
  </si>
  <si>
    <t>Steyer Seeds</t>
  </si>
  <si>
    <t>6333VT3</t>
  </si>
  <si>
    <t>6993VT3</t>
  </si>
  <si>
    <t>563CRW/Bt</t>
  </si>
  <si>
    <t>6992PL</t>
  </si>
  <si>
    <t>6440PL</t>
  </si>
  <si>
    <t>6986TS</t>
  </si>
  <si>
    <t>630TS</t>
  </si>
  <si>
    <t>601TS</t>
  </si>
  <si>
    <t>4664TS</t>
  </si>
  <si>
    <t>818TS</t>
  </si>
  <si>
    <t>751TS</t>
  </si>
  <si>
    <t>6831TS</t>
  </si>
  <si>
    <t>6818TS</t>
  </si>
  <si>
    <t>663TS</t>
  </si>
  <si>
    <t>645TS</t>
  </si>
  <si>
    <t>6343TS</t>
  </si>
  <si>
    <t>631TS</t>
  </si>
  <si>
    <t>6120TS</t>
  </si>
  <si>
    <t>591TS</t>
  </si>
  <si>
    <t>5758TS</t>
  </si>
  <si>
    <t>566TS</t>
  </si>
  <si>
    <t>563TS</t>
  </si>
  <si>
    <t>5338TS</t>
  </si>
  <si>
    <t>521TS</t>
  </si>
  <si>
    <t>501TS</t>
  </si>
  <si>
    <t>509A-2</t>
  </si>
  <si>
    <t>314A-10</t>
  </si>
  <si>
    <t>804C-10</t>
  </si>
  <si>
    <t>806B-10</t>
  </si>
  <si>
    <t>Triumph</t>
  </si>
  <si>
    <t>1109VT3</t>
  </si>
  <si>
    <t>Trisler</t>
  </si>
  <si>
    <t>ZONE</t>
  </si>
  <si>
    <t>IA</t>
  </si>
  <si>
    <t>DeKalb</t>
  </si>
  <si>
    <t>Select</t>
  </si>
  <si>
    <t>3P616</t>
  </si>
  <si>
    <t>3P703</t>
  </si>
  <si>
    <t>3P913</t>
  </si>
  <si>
    <t>3T009</t>
  </si>
  <si>
    <t>3T098</t>
  </si>
  <si>
    <t>3T099</t>
  </si>
  <si>
    <t>3T213</t>
  </si>
  <si>
    <t>3T303</t>
  </si>
  <si>
    <t>3T310</t>
  </si>
  <si>
    <t>3T393</t>
  </si>
  <si>
    <t>3T405</t>
  </si>
  <si>
    <t>3T409</t>
  </si>
  <si>
    <t>3T808</t>
  </si>
  <si>
    <t>3U313</t>
  </si>
  <si>
    <t>5B887</t>
  </si>
  <si>
    <t>GT/CB/LL</t>
  </si>
  <si>
    <t>5N909</t>
  </si>
  <si>
    <t>GT/CB/LL/RR</t>
  </si>
  <si>
    <t>A6056</t>
  </si>
  <si>
    <t>A6061</t>
  </si>
  <si>
    <t>A606T</t>
  </si>
  <si>
    <t>A6233</t>
  </si>
  <si>
    <t>A6841</t>
  </si>
  <si>
    <t>A6846</t>
  </si>
  <si>
    <t>A684T</t>
  </si>
  <si>
    <t>NC+</t>
  </si>
  <si>
    <t>4447RBD</t>
  </si>
  <si>
    <t>4948RBD</t>
  </si>
  <si>
    <t>5221R</t>
  </si>
  <si>
    <t>5223RBD</t>
  </si>
  <si>
    <t>5451RB</t>
  </si>
  <si>
    <t>5453VT3</t>
  </si>
  <si>
    <t>6125RBD</t>
  </si>
  <si>
    <t>Mycogen</t>
  </si>
  <si>
    <t>2A498</t>
  </si>
  <si>
    <t>2A496</t>
  </si>
  <si>
    <t>2A517</t>
  </si>
  <si>
    <t>2R570</t>
  </si>
  <si>
    <t>2R572</t>
  </si>
  <si>
    <t>2R577</t>
  </si>
  <si>
    <t>2C591</t>
  </si>
  <si>
    <t>2C593</t>
  </si>
  <si>
    <t>2C596</t>
  </si>
  <si>
    <t>2C598</t>
  </si>
  <si>
    <t>2J665</t>
  </si>
  <si>
    <t>2J668</t>
  </si>
  <si>
    <t>2J669</t>
  </si>
  <si>
    <t>2D673</t>
  </si>
  <si>
    <t>2D653</t>
  </si>
  <si>
    <t>2D663</t>
  </si>
  <si>
    <t>2K717</t>
  </si>
  <si>
    <t>2K718</t>
  </si>
  <si>
    <t>2C727</t>
  </si>
  <si>
    <t>2C725</t>
  </si>
  <si>
    <t>2Y737</t>
  </si>
  <si>
    <t>2G779</t>
  </si>
  <si>
    <t>2M746</t>
  </si>
  <si>
    <t>2M744</t>
  </si>
  <si>
    <t>2M747</t>
  </si>
  <si>
    <t>2M748</t>
  </si>
  <si>
    <t>2M749</t>
  </si>
  <si>
    <t>2M750</t>
  </si>
  <si>
    <t>2T780</t>
  </si>
  <si>
    <t>2T777</t>
  </si>
  <si>
    <t>2T783</t>
  </si>
  <si>
    <t>2T787</t>
  </si>
  <si>
    <t>2H790</t>
  </si>
  <si>
    <t>2T804</t>
  </si>
  <si>
    <t>2T807</t>
  </si>
  <si>
    <t>2M797</t>
  </si>
  <si>
    <t>2W814</t>
  </si>
  <si>
    <t>2T826</t>
  </si>
  <si>
    <t>2T828</t>
  </si>
  <si>
    <t>MWS</t>
  </si>
  <si>
    <t>Mustang</t>
  </si>
  <si>
    <t>4005</t>
  </si>
  <si>
    <t>4105</t>
  </si>
  <si>
    <t>6622NonGMO</t>
  </si>
  <si>
    <t>% Roots Lodged</t>
  </si>
  <si>
    <t>% Stalks Lodged</t>
  </si>
  <si>
    <t>% ROOTS LODGED</t>
  </si>
  <si>
    <t>% STALKS LODGED</t>
  </si>
  <si>
    <t xml:space="preserve">Zip Code: </t>
  </si>
  <si>
    <t>6650RRYGPL</t>
  </si>
  <si>
    <t>6664RRBT</t>
  </si>
  <si>
    <t>6681RRBT</t>
  </si>
  <si>
    <t>6820VT3</t>
  </si>
  <si>
    <t>6825VT3</t>
  </si>
  <si>
    <t>NonGMO</t>
  </si>
  <si>
    <t>6439VT3</t>
  </si>
  <si>
    <t>6489VT3</t>
  </si>
  <si>
    <t>6533VT3</t>
  </si>
  <si>
    <t>6597BtRWRR</t>
  </si>
  <si>
    <t>6632BtCL</t>
  </si>
  <si>
    <t>6632VT3</t>
  </si>
  <si>
    <t>AgVenture</t>
  </si>
  <si>
    <t>6518VBW</t>
  </si>
  <si>
    <t>6890YPRR</t>
  </si>
  <si>
    <t>699CB</t>
  </si>
  <si>
    <t>699CBRW</t>
  </si>
  <si>
    <t>700</t>
  </si>
  <si>
    <t>700CBRW</t>
  </si>
  <si>
    <t>7102R2RW</t>
  </si>
  <si>
    <t>7265R2RW</t>
  </si>
  <si>
    <t>7313</t>
  </si>
  <si>
    <t>7314R2</t>
  </si>
  <si>
    <t>7400R2</t>
  </si>
  <si>
    <t>7401R2CB</t>
  </si>
  <si>
    <t>7516YPRR</t>
  </si>
  <si>
    <t>7537YPRR</t>
  </si>
  <si>
    <t>7597V3R</t>
  </si>
  <si>
    <t>7612R2</t>
  </si>
  <si>
    <t>7643CBRW</t>
  </si>
  <si>
    <t>7644YPRR</t>
  </si>
  <si>
    <t>7728LL</t>
  </si>
  <si>
    <t>777</t>
  </si>
  <si>
    <t>777CB</t>
  </si>
  <si>
    <t>777CBRW</t>
  </si>
  <si>
    <t>783</t>
  </si>
  <si>
    <t>7835VBW</t>
  </si>
  <si>
    <t>783CBRW</t>
  </si>
  <si>
    <t>7877VBW</t>
  </si>
  <si>
    <t>7877YPRR</t>
  </si>
  <si>
    <t>7898VBW</t>
  </si>
  <si>
    <t>8034CB</t>
  </si>
  <si>
    <t>8034CBRW</t>
  </si>
  <si>
    <t>8036R2CB</t>
  </si>
  <si>
    <t>8036R2RW</t>
  </si>
  <si>
    <t>8036V3R</t>
  </si>
  <si>
    <t>8073VBW</t>
  </si>
  <si>
    <t>8084VBW</t>
  </si>
  <si>
    <t>8084YPRR</t>
  </si>
  <si>
    <t>8108R2</t>
  </si>
  <si>
    <t>8109VBW</t>
  </si>
  <si>
    <t>8210</t>
  </si>
  <si>
    <t>8249VBW</t>
  </si>
  <si>
    <t>8442VBW</t>
  </si>
  <si>
    <t>8513R2RW</t>
  </si>
  <si>
    <t>9146VBW</t>
  </si>
  <si>
    <t>5135HXR</t>
  </si>
  <si>
    <t>5135RR</t>
  </si>
  <si>
    <t>5244CBRWRR</t>
  </si>
  <si>
    <t>5316HXR</t>
  </si>
  <si>
    <t>5335HXR</t>
  </si>
  <si>
    <t>5608RR</t>
  </si>
  <si>
    <t>5608VT3</t>
  </si>
  <si>
    <t>5616CBRWRR</t>
  </si>
  <si>
    <t>5676RR</t>
  </si>
  <si>
    <t>5716A3</t>
  </si>
  <si>
    <t>5722HXR</t>
  </si>
  <si>
    <t>5779VT3</t>
  </si>
  <si>
    <t>5784RR</t>
  </si>
  <si>
    <t>589BL</t>
  </si>
  <si>
    <t>590</t>
  </si>
  <si>
    <t>591L</t>
  </si>
  <si>
    <t>616VT3</t>
  </si>
  <si>
    <t># OF ROWS</t>
  </si>
  <si>
    <t>$/A</t>
  </si>
  <si>
    <t>ROW LENGTH</t>
  </si>
  <si>
    <t>547T</t>
  </si>
  <si>
    <t>5557VT3</t>
  </si>
  <si>
    <t>5566</t>
  </si>
  <si>
    <t>5827VT3</t>
  </si>
  <si>
    <t>5833GT</t>
  </si>
  <si>
    <t>2633</t>
  </si>
  <si>
    <t>2643</t>
  </si>
  <si>
    <t>4373RRBtCRW</t>
  </si>
  <si>
    <t>9311Hx</t>
  </si>
  <si>
    <t>Bt651</t>
  </si>
  <si>
    <t>Bt710</t>
  </si>
  <si>
    <t>109.5VT3</t>
  </si>
  <si>
    <t>109.VT9</t>
  </si>
  <si>
    <t>111.VT9</t>
  </si>
  <si>
    <t>210</t>
  </si>
  <si>
    <t>499</t>
  </si>
  <si>
    <t>5006YGCB</t>
  </si>
  <si>
    <t>5111YGCB</t>
  </si>
  <si>
    <t>5114YGCB</t>
  </si>
  <si>
    <t>5210YGCB</t>
  </si>
  <si>
    <t>5212YGCB</t>
  </si>
  <si>
    <t>5313YGCB</t>
  </si>
  <si>
    <t>5504YGCB</t>
  </si>
  <si>
    <t>5514YGCB</t>
  </si>
  <si>
    <t>491TS</t>
  </si>
  <si>
    <t>751VT3</t>
  </si>
  <si>
    <t>851VT3</t>
  </si>
  <si>
    <t>8221VT3</t>
  </si>
  <si>
    <t>7505VT3</t>
  </si>
  <si>
    <t>6886VT3</t>
  </si>
  <si>
    <t>6631VT3</t>
  </si>
  <si>
    <t>6593VT3</t>
  </si>
  <si>
    <t>5905VT3</t>
  </si>
  <si>
    <t>5892VT3</t>
  </si>
  <si>
    <t>5891VT3</t>
  </si>
  <si>
    <t>579VT3</t>
  </si>
  <si>
    <t>5758VT3</t>
  </si>
  <si>
    <t>9386YGCB/RR2</t>
  </si>
  <si>
    <t>9328YGCB/RR2</t>
  </si>
  <si>
    <t>6627NonGMO</t>
  </si>
  <si>
    <t>6627VT3</t>
  </si>
  <si>
    <t>6633Bt</t>
  </si>
  <si>
    <t>6633BtRR</t>
  </si>
  <si>
    <t>6633BtRW</t>
  </si>
  <si>
    <t>6633CL</t>
  </si>
  <si>
    <t>6633NonGMO</t>
  </si>
  <si>
    <t>6633VT3</t>
  </si>
  <si>
    <t>6639BtRR</t>
  </si>
  <si>
    <t>6639VT3</t>
  </si>
  <si>
    <t>6647CL</t>
  </si>
  <si>
    <t>6647RR</t>
  </si>
  <si>
    <t>6710BtCL</t>
  </si>
  <si>
    <t>6710BtRR</t>
  </si>
  <si>
    <t>Adler</t>
  </si>
  <si>
    <t>1780LL</t>
  </si>
  <si>
    <t>2225RW</t>
  </si>
  <si>
    <t>2205</t>
  </si>
  <si>
    <t>3660HXLLRR</t>
  </si>
  <si>
    <t>3910CBLL</t>
  </si>
  <si>
    <t>3985</t>
  </si>
  <si>
    <t>4110</t>
  </si>
  <si>
    <t>4115CBRR</t>
  </si>
  <si>
    <t>4120RR</t>
  </si>
  <si>
    <t>4215CBRR</t>
  </si>
  <si>
    <t>4225VTRWRR</t>
  </si>
  <si>
    <t>4710CB</t>
  </si>
  <si>
    <t>4715CBRR</t>
  </si>
  <si>
    <t>4740PL</t>
  </si>
  <si>
    <t>4745PLRR</t>
  </si>
  <si>
    <t>4720RR</t>
  </si>
  <si>
    <t>4745VT3</t>
  </si>
  <si>
    <t>4705</t>
  </si>
  <si>
    <t>5010CB</t>
  </si>
  <si>
    <t>5015CBRR</t>
  </si>
  <si>
    <t>7760HXLLRR</t>
  </si>
  <si>
    <t>7445VT3</t>
  </si>
  <si>
    <t>7405</t>
  </si>
  <si>
    <t>8210CB</t>
  </si>
  <si>
    <t>8215CBRR</t>
  </si>
  <si>
    <t>8240PL</t>
  </si>
  <si>
    <t>8205</t>
  </si>
  <si>
    <t>4-Star</t>
  </si>
  <si>
    <t>5582LL</t>
  </si>
  <si>
    <t>5750LL</t>
  </si>
  <si>
    <t>5755LL</t>
  </si>
  <si>
    <t>6510RR</t>
  </si>
  <si>
    <t>6544RR</t>
  </si>
  <si>
    <t>6546RRYGPL</t>
  </si>
  <si>
    <t>6561RR</t>
  </si>
  <si>
    <t>6562RR</t>
  </si>
  <si>
    <t>6573RRYGPL</t>
  </si>
  <si>
    <t>6580RR</t>
  </si>
  <si>
    <t>6844VT3</t>
  </si>
  <si>
    <t>6861VT3</t>
  </si>
  <si>
    <t>6862VT3</t>
  </si>
  <si>
    <t>6863VT3</t>
  </si>
  <si>
    <t>6864VT3</t>
  </si>
  <si>
    <t>6875VT3</t>
  </si>
  <si>
    <t>6880VT3</t>
  </si>
  <si>
    <t>6881VT3</t>
  </si>
  <si>
    <t>7860HXRRLL</t>
  </si>
  <si>
    <t>8824HXTRRLL</t>
  </si>
  <si>
    <t>8843HXTRRLL</t>
  </si>
  <si>
    <t>Vigoro</t>
  </si>
  <si>
    <t>56RP63</t>
  </si>
  <si>
    <t>Wensman</t>
  </si>
  <si>
    <t>Willcross</t>
  </si>
  <si>
    <t>Plot State:</t>
  </si>
  <si>
    <t>3636VT3</t>
  </si>
  <si>
    <t>67-37B</t>
  </si>
  <si>
    <t>69-71</t>
  </si>
  <si>
    <t>Munson</t>
  </si>
  <si>
    <t>25775VT3</t>
  </si>
  <si>
    <t>27165VT3</t>
  </si>
  <si>
    <t>Email Address:</t>
  </si>
  <si>
    <t>697RB</t>
  </si>
  <si>
    <t>6695RH</t>
  </si>
  <si>
    <t>613Bt</t>
  </si>
  <si>
    <t>503Bt</t>
  </si>
  <si>
    <t>491Bt</t>
  </si>
  <si>
    <t>631Bt</t>
  </si>
  <si>
    <t>751CRW/RR</t>
  </si>
  <si>
    <t>5153X</t>
  </si>
  <si>
    <t>5261R</t>
  </si>
  <si>
    <t>598RR</t>
  </si>
  <si>
    <t>579RR</t>
  </si>
  <si>
    <t>521RR</t>
  </si>
  <si>
    <t>401RR</t>
  </si>
  <si>
    <t>7505RR</t>
  </si>
  <si>
    <t>721RR</t>
  </si>
  <si>
    <t>631RR/Bt</t>
  </si>
  <si>
    <t>388RR/Bt</t>
  </si>
  <si>
    <t>3724RB</t>
  </si>
  <si>
    <t>364Bt</t>
  </si>
  <si>
    <t>6373RB</t>
  </si>
  <si>
    <t>5403RB</t>
  </si>
  <si>
    <t>8702RH</t>
  </si>
  <si>
    <t>818RR/Bt</t>
  </si>
  <si>
    <t>7505RB</t>
  </si>
  <si>
    <t>2663VT3</t>
  </si>
  <si>
    <t>2727VT3</t>
  </si>
  <si>
    <t>2775RR</t>
  </si>
  <si>
    <t>3356VT3</t>
  </si>
  <si>
    <t>MorCorn</t>
  </si>
  <si>
    <t>4474CB</t>
  </si>
  <si>
    <t>Moews</t>
  </si>
  <si>
    <t>8575</t>
  </si>
  <si>
    <t>8625</t>
  </si>
  <si>
    <t>8715</t>
  </si>
  <si>
    <t>8716</t>
  </si>
  <si>
    <t>8725</t>
  </si>
  <si>
    <t>7961</t>
  </si>
  <si>
    <t>8061-3000GT</t>
  </si>
  <si>
    <t>8177-3000GT</t>
  </si>
  <si>
    <t>8758CB/LL/RW</t>
  </si>
  <si>
    <t>8775LL</t>
  </si>
  <si>
    <t>8792CB/LL</t>
  </si>
  <si>
    <t>87A63</t>
  </si>
  <si>
    <t>8H27RR/HX/LL</t>
  </si>
  <si>
    <t>8H98RR/HX/LL</t>
  </si>
  <si>
    <t>9H58RR/HX/LL</t>
  </si>
  <si>
    <t>9H82RR/HX/LL</t>
  </si>
  <si>
    <t>FS</t>
  </si>
  <si>
    <t>6196</t>
  </si>
  <si>
    <t>60S20</t>
  </si>
  <si>
    <t>YGCB/LL</t>
  </si>
  <si>
    <t>77-80HT</t>
  </si>
  <si>
    <t>Midwest</t>
  </si>
  <si>
    <t>76126VT3</t>
  </si>
  <si>
    <t>76123S</t>
  </si>
  <si>
    <t>76121R</t>
  </si>
  <si>
    <t>76122B</t>
  </si>
  <si>
    <t>76485VT3</t>
  </si>
  <si>
    <t>76483S</t>
  </si>
  <si>
    <t>76482R</t>
  </si>
  <si>
    <t>8T215</t>
  </si>
  <si>
    <t>8S214</t>
  </si>
  <si>
    <t>7T865</t>
  </si>
  <si>
    <t>80404VT3</t>
  </si>
  <si>
    <t>80402S</t>
  </si>
  <si>
    <t>80401R</t>
  </si>
  <si>
    <t>80403</t>
  </si>
  <si>
    <t>79883VT3</t>
  </si>
  <si>
    <t>79882S</t>
  </si>
  <si>
    <t>79881R</t>
  </si>
  <si>
    <t>79880B</t>
  </si>
  <si>
    <t>78135VT3</t>
  </si>
  <si>
    <t>78134T</t>
  </si>
  <si>
    <t>78132S</t>
  </si>
  <si>
    <t>78131R</t>
  </si>
  <si>
    <t>78130</t>
  </si>
  <si>
    <t>Prairie</t>
  </si>
  <si>
    <t>5801</t>
  </si>
  <si>
    <t>5999</t>
  </si>
  <si>
    <t>6018</t>
  </si>
  <si>
    <t>6013</t>
  </si>
  <si>
    <t>6010</t>
  </si>
  <si>
    <t>6012</t>
  </si>
  <si>
    <t>6068</t>
  </si>
  <si>
    <t>6064</t>
  </si>
  <si>
    <t>6063</t>
  </si>
  <si>
    <t>6061</t>
  </si>
  <si>
    <t>5446</t>
  </si>
  <si>
    <t>5618</t>
  </si>
  <si>
    <t>5617</t>
  </si>
  <si>
    <t>5616</t>
  </si>
  <si>
    <t>5612</t>
  </si>
  <si>
    <t>5118</t>
  </si>
  <si>
    <t>5116</t>
  </si>
  <si>
    <t>5115</t>
  </si>
  <si>
    <t>6094VT3</t>
  </si>
  <si>
    <t>1195RR</t>
  </si>
  <si>
    <t>9496RR</t>
  </si>
  <si>
    <t>9496RR/YGCB</t>
  </si>
  <si>
    <t>9496TS</t>
  </si>
  <si>
    <t>2697RR/YGCB</t>
  </si>
  <si>
    <t>6697VT3</t>
  </si>
  <si>
    <t>6097VT3</t>
  </si>
  <si>
    <t>1500RR</t>
  </si>
  <si>
    <t>2298RR/YGCB</t>
  </si>
  <si>
    <t>6298VT3</t>
  </si>
  <si>
    <t>5499YGCB</t>
  </si>
  <si>
    <t>2499RR/YGCB</t>
  </si>
  <si>
    <t>6499VT3</t>
  </si>
  <si>
    <t>5400YGCB</t>
  </si>
  <si>
    <t>2400RR/YGCB</t>
  </si>
  <si>
    <t>6400TS</t>
  </si>
  <si>
    <t>1401RR</t>
  </si>
  <si>
    <t>2401RR/YGCB</t>
  </si>
  <si>
    <t>6401VT3</t>
  </si>
  <si>
    <t>6503TS</t>
  </si>
  <si>
    <t>9203RR/YGCB</t>
  </si>
  <si>
    <t>1603RR</t>
  </si>
  <si>
    <t>6603TS</t>
  </si>
  <si>
    <t>6405TS</t>
  </si>
  <si>
    <t>1506RR</t>
  </si>
  <si>
    <t>2506RR/YGCB</t>
  </si>
  <si>
    <t>1606RR</t>
  </si>
  <si>
    <t>6606VT3</t>
  </si>
  <si>
    <t>2006RR/YGCB</t>
  </si>
  <si>
    <t>6006VT3</t>
  </si>
  <si>
    <t>6107VT3</t>
  </si>
  <si>
    <t>6007TS</t>
  </si>
  <si>
    <t>6607TS</t>
  </si>
  <si>
    <t>1208RR</t>
  </si>
  <si>
    <t>2208RR/YGCB</t>
  </si>
  <si>
    <t>4984R</t>
  </si>
  <si>
    <t>4985VT3</t>
  </si>
  <si>
    <t>4X015</t>
  </si>
  <si>
    <t>5001T</t>
  </si>
  <si>
    <t>5105Y</t>
  </si>
  <si>
    <t>5115VT3</t>
  </si>
  <si>
    <t>5130R</t>
  </si>
  <si>
    <t>5134VT3</t>
  </si>
  <si>
    <t>5131B</t>
  </si>
  <si>
    <t>6556</t>
  </si>
  <si>
    <t>6996</t>
  </si>
  <si>
    <t>3585RR</t>
  </si>
  <si>
    <t>4128RR/YGCB</t>
  </si>
  <si>
    <t>4148RR</t>
  </si>
  <si>
    <t>4148RR/YGPL</t>
  </si>
  <si>
    <t>4168RR/YGCB</t>
  </si>
  <si>
    <t>4187RR/YGRW</t>
  </si>
  <si>
    <t>4189VT3</t>
  </si>
  <si>
    <t>4238RR/HX1/LL</t>
  </si>
  <si>
    <t>4368RR/HX1/LL</t>
  </si>
  <si>
    <t>4369HXT/LL</t>
  </si>
  <si>
    <t>4458RR</t>
  </si>
  <si>
    <t>4475YGCB</t>
  </si>
  <si>
    <t>4478RR/YGCB</t>
  </si>
  <si>
    <t>4488RR/YGPL</t>
  </si>
  <si>
    <t>47S33</t>
  </si>
  <si>
    <t>5087RR</t>
  </si>
  <si>
    <t>5097RR/YGCB</t>
  </si>
  <si>
    <t>5197RR/YGPL</t>
  </si>
  <si>
    <t>5518RR</t>
  </si>
  <si>
    <t>5527RR/YGCB</t>
  </si>
  <si>
    <t>5557YGPL</t>
  </si>
  <si>
    <t>5558RR/YGPL</t>
  </si>
  <si>
    <t>5559VT3</t>
  </si>
  <si>
    <t>5589HXT/LL</t>
  </si>
  <si>
    <t>5598RR/YGPL</t>
  </si>
  <si>
    <t>5598YGPL</t>
  </si>
  <si>
    <t>60J30</t>
  </si>
  <si>
    <t>60JV3</t>
  </si>
  <si>
    <t>60J32</t>
  </si>
  <si>
    <t>61A30</t>
  </si>
  <si>
    <t>61A31</t>
  </si>
  <si>
    <t>61VA3</t>
  </si>
  <si>
    <t>6217RR</t>
  </si>
  <si>
    <t>6228YGCB</t>
  </si>
  <si>
    <t>6287YGPL</t>
  </si>
  <si>
    <t>6297RR2/YGCB</t>
  </si>
  <si>
    <t>6298RR/YGPL</t>
  </si>
  <si>
    <t>6299VT3</t>
  </si>
  <si>
    <t>63A30</t>
  </si>
  <si>
    <t>63AV3</t>
  </si>
  <si>
    <t>63A31</t>
  </si>
  <si>
    <t>63A33</t>
  </si>
  <si>
    <t>63A45</t>
  </si>
  <si>
    <t>63A47</t>
  </si>
  <si>
    <t>63J30</t>
  </si>
  <si>
    <t>63JV3</t>
  </si>
  <si>
    <t>63J33</t>
  </si>
  <si>
    <t>6427RR/YGCB</t>
  </si>
  <si>
    <t>6428YGPL</t>
  </si>
  <si>
    <t>6429VT3</t>
  </si>
  <si>
    <t>6438RR/HX1/LL</t>
  </si>
  <si>
    <t>6485YGCB</t>
  </si>
  <si>
    <t>6486HX1/LL</t>
  </si>
  <si>
    <t>6488RR/YGCB</t>
  </si>
  <si>
    <t>6498RR/HX1/LL</t>
  </si>
  <si>
    <t>6499HXT/LL</t>
  </si>
  <si>
    <t>65S10</t>
  </si>
  <si>
    <t>65S21</t>
  </si>
  <si>
    <t>65T25</t>
  </si>
  <si>
    <t>65T47</t>
  </si>
  <si>
    <t>6738HX1/LL</t>
  </si>
  <si>
    <t>6756RR/YGCB</t>
  </si>
  <si>
    <t>6778RR/YGPL</t>
  </si>
  <si>
    <t>6779VT3</t>
  </si>
  <si>
    <t>6918RR</t>
  </si>
  <si>
    <t>6928RR/YGCB</t>
  </si>
  <si>
    <t>7217RR</t>
  </si>
  <si>
    <t>7337RR</t>
  </si>
  <si>
    <t>7346YGCB</t>
  </si>
  <si>
    <t>7347RR/YGCB</t>
  </si>
  <si>
    <t>7367RR/YGPL</t>
  </si>
  <si>
    <t>7369VT3</t>
  </si>
  <si>
    <t>4421VT3</t>
  </si>
  <si>
    <t>6331RR</t>
  </si>
  <si>
    <t>6226VT3</t>
  </si>
  <si>
    <t>6331VT3</t>
  </si>
  <si>
    <t>6150VT3</t>
  </si>
  <si>
    <t>6126VT3</t>
  </si>
  <si>
    <t>3824VT3</t>
  </si>
  <si>
    <t>3724VT3</t>
  </si>
  <si>
    <t>3624VT3</t>
  </si>
  <si>
    <t>364VT3</t>
  </si>
  <si>
    <t>3555VT3</t>
  </si>
  <si>
    <t>3456VT3</t>
  </si>
  <si>
    <t>5976GT</t>
  </si>
  <si>
    <t>5103AS3</t>
  </si>
  <si>
    <t>Roeschley</t>
  </si>
  <si>
    <t>Renze</t>
  </si>
  <si>
    <t>616XLR</t>
  </si>
  <si>
    <t>621T</t>
  </si>
  <si>
    <t>645</t>
  </si>
  <si>
    <t>646R</t>
  </si>
  <si>
    <t>669R</t>
  </si>
  <si>
    <t>671T</t>
  </si>
  <si>
    <t>685S</t>
  </si>
  <si>
    <t>689T</t>
  </si>
  <si>
    <t>750</t>
  </si>
  <si>
    <t>796T</t>
  </si>
  <si>
    <t>795B</t>
  </si>
  <si>
    <t>811T</t>
  </si>
  <si>
    <t>Becks</t>
  </si>
  <si>
    <t>4596RR</t>
  </si>
  <si>
    <t>4807VT3</t>
  </si>
  <si>
    <t>4996Hx1</t>
  </si>
  <si>
    <t>5012CBRR</t>
  </si>
  <si>
    <t>5112CBRWRR</t>
  </si>
  <si>
    <t>5112RR</t>
  </si>
  <si>
    <t>5112VT3</t>
  </si>
  <si>
    <t>5117Bt1</t>
  </si>
  <si>
    <t>5166RR</t>
  </si>
  <si>
    <t>5222Hx1</t>
  </si>
  <si>
    <t>5222HXT</t>
  </si>
  <si>
    <t>5228CBRR</t>
  </si>
  <si>
    <t>5244RR</t>
  </si>
  <si>
    <t>5244VT3</t>
  </si>
  <si>
    <t>5316HRW</t>
  </si>
  <si>
    <t>5316Hx1RR</t>
  </si>
  <si>
    <t>5316HXT</t>
  </si>
  <si>
    <t>5316HXTRR</t>
  </si>
  <si>
    <t>5316LL</t>
  </si>
  <si>
    <t>5333Hx1</t>
  </si>
  <si>
    <t>5333HXT</t>
  </si>
  <si>
    <t>5387RR</t>
  </si>
  <si>
    <t>5422CBCL</t>
  </si>
  <si>
    <t>5439RWRR</t>
  </si>
  <si>
    <t>5444CBRR</t>
  </si>
  <si>
    <t>5444RR</t>
  </si>
  <si>
    <t>5444RWRR</t>
  </si>
  <si>
    <t>5538HXT</t>
  </si>
  <si>
    <t>5555CBRWRR</t>
  </si>
  <si>
    <t>5555VT3</t>
  </si>
  <si>
    <t>5597CB</t>
  </si>
  <si>
    <t>5597LL</t>
  </si>
  <si>
    <t>5616CL</t>
  </si>
  <si>
    <t>5616RR</t>
  </si>
  <si>
    <t>5616VT3</t>
  </si>
  <si>
    <t>5684CL</t>
  </si>
  <si>
    <t>LG</t>
  </si>
  <si>
    <t>2469VT3</t>
  </si>
  <si>
    <t>2597VT3</t>
  </si>
  <si>
    <t>2477VT3</t>
  </si>
  <si>
    <t>2627VT3</t>
  </si>
  <si>
    <t>2507VT3</t>
  </si>
  <si>
    <t>2496VT3</t>
  </si>
  <si>
    <t>2545VT3</t>
  </si>
  <si>
    <t>2625VT3</t>
  </si>
  <si>
    <t>2625</t>
  </si>
  <si>
    <t>2605VT3</t>
  </si>
  <si>
    <t>2614VT3</t>
  </si>
  <si>
    <t>2514VT3</t>
  </si>
  <si>
    <t>2552VT3</t>
  </si>
  <si>
    <t>2642VT3</t>
  </si>
  <si>
    <t>2532VT3</t>
  </si>
  <si>
    <t>2590VT3</t>
  </si>
  <si>
    <t>2540VT3</t>
  </si>
  <si>
    <t>2545RWRR</t>
  </si>
  <si>
    <t>2625RWRR</t>
  </si>
  <si>
    <t>8211-3000GT</t>
  </si>
  <si>
    <t>8254-3000GT</t>
  </si>
  <si>
    <t>8473</t>
  </si>
  <si>
    <t>8565</t>
  </si>
  <si>
    <t>8613</t>
  </si>
  <si>
    <t>8665GT</t>
  </si>
  <si>
    <t>8682</t>
  </si>
  <si>
    <t>8799</t>
  </si>
  <si>
    <t>8818-3000GT</t>
  </si>
  <si>
    <t>8906</t>
  </si>
  <si>
    <t>8920</t>
  </si>
  <si>
    <t>8991</t>
  </si>
  <si>
    <t>9014-3000GT</t>
  </si>
  <si>
    <t>9014GT</t>
  </si>
  <si>
    <t>9107</t>
  </si>
  <si>
    <t>9127-3000GT</t>
  </si>
  <si>
    <t>9145-3000GT</t>
  </si>
  <si>
    <t>9166</t>
  </si>
  <si>
    <t>9180</t>
  </si>
  <si>
    <t>9180GT</t>
  </si>
  <si>
    <t>9229</t>
  </si>
  <si>
    <t>9345</t>
  </si>
  <si>
    <t>9392-3000GT</t>
  </si>
  <si>
    <t>9407</t>
  </si>
  <si>
    <t>9490</t>
  </si>
  <si>
    <t>5416G3RR</t>
  </si>
  <si>
    <t>6069G3VT3</t>
  </si>
  <si>
    <t>Bt</t>
  </si>
  <si>
    <t>6354G3VT3</t>
  </si>
  <si>
    <t>Hoblit</t>
  </si>
  <si>
    <t>4537VT3</t>
  </si>
  <si>
    <t>4777VT3</t>
  </si>
  <si>
    <t>4873RR2</t>
  </si>
  <si>
    <t>4877T</t>
  </si>
  <si>
    <t>4877VT3</t>
  </si>
  <si>
    <t>5313RR2</t>
  </si>
  <si>
    <t>5317VT3</t>
  </si>
  <si>
    <t>531B</t>
  </si>
  <si>
    <t>5423RR2</t>
  </si>
  <si>
    <t>5425VT</t>
  </si>
  <si>
    <t>545</t>
  </si>
  <si>
    <t>545RR2</t>
  </si>
  <si>
    <t>36Y26</t>
  </si>
  <si>
    <t>36Y84</t>
  </si>
  <si>
    <t>36Y86</t>
  </si>
  <si>
    <t>37D02</t>
  </si>
  <si>
    <t>37D26</t>
  </si>
  <si>
    <t>37F73</t>
  </si>
  <si>
    <t>37F74</t>
  </si>
  <si>
    <t>37F75</t>
  </si>
  <si>
    <t>37F76</t>
  </si>
  <si>
    <t>37K11</t>
  </si>
  <si>
    <t>37K84</t>
  </si>
  <si>
    <t>37N15</t>
  </si>
  <si>
    <t>37N16</t>
  </si>
  <si>
    <t>37N68</t>
  </si>
  <si>
    <t>37R70</t>
  </si>
  <si>
    <t>37R71</t>
  </si>
  <si>
    <t>37V63</t>
  </si>
  <si>
    <t>37Y12</t>
  </si>
  <si>
    <t>37Y11</t>
  </si>
  <si>
    <t>37Y13</t>
  </si>
  <si>
    <t>37Y17</t>
  </si>
  <si>
    <t>38A25</t>
  </si>
  <si>
    <t>38A57</t>
  </si>
  <si>
    <t>38B12</t>
  </si>
  <si>
    <t>38B11</t>
  </si>
  <si>
    <t>38B13</t>
  </si>
  <si>
    <t>38B85</t>
  </si>
  <si>
    <t>38B84</t>
  </si>
  <si>
    <t>38B86</t>
  </si>
  <si>
    <t>38B87</t>
  </si>
  <si>
    <t>38F33</t>
  </si>
  <si>
    <t>38F32</t>
  </si>
  <si>
    <t>38F34</t>
  </si>
  <si>
    <t>38F35</t>
  </si>
  <si>
    <t>38G16</t>
  </si>
  <si>
    <t>38H08</t>
  </si>
  <si>
    <t>38H67</t>
  </si>
  <si>
    <t>38H64</t>
  </si>
  <si>
    <t>38H65</t>
  </si>
  <si>
    <t>38H66</t>
  </si>
  <si>
    <t>38H72</t>
  </si>
  <si>
    <t>38K46</t>
  </si>
  <si>
    <t>38K47</t>
  </si>
  <si>
    <t>38M59</t>
  </si>
  <si>
    <t>38M58</t>
  </si>
  <si>
    <t>38M60</t>
  </si>
  <si>
    <t>38N86</t>
  </si>
  <si>
    <t>38N85</t>
  </si>
  <si>
    <t>38N87</t>
  </si>
  <si>
    <t>38P43</t>
  </si>
  <si>
    <t>38R49</t>
  </si>
  <si>
    <t>38R51</t>
  </si>
  <si>
    <t>39A94</t>
  </si>
  <si>
    <t>39B23</t>
  </si>
  <si>
    <t>39B63</t>
  </si>
  <si>
    <t>39B64</t>
  </si>
  <si>
    <t>39B77</t>
  </si>
  <si>
    <t>39B93</t>
  </si>
  <si>
    <t>39B90</t>
  </si>
  <si>
    <t>39B94</t>
  </si>
  <si>
    <t>39B96</t>
  </si>
  <si>
    <t>39D81</t>
  </si>
  <si>
    <t>39D80</t>
  </si>
  <si>
    <t>39D82</t>
  </si>
  <si>
    <t>39D85</t>
  </si>
  <si>
    <t>39D95</t>
  </si>
  <si>
    <t>39D97</t>
  </si>
  <si>
    <t>39F45</t>
  </si>
  <si>
    <t>39F57</t>
  </si>
  <si>
    <t>39F60</t>
  </si>
  <si>
    <t>39H83</t>
  </si>
  <si>
    <t>39H86</t>
  </si>
  <si>
    <t>39J26</t>
  </si>
  <si>
    <t>39K19</t>
  </si>
  <si>
    <t>39K39</t>
  </si>
  <si>
    <t>39M26</t>
  </si>
  <si>
    <t>39M27</t>
  </si>
  <si>
    <t>39N98</t>
  </si>
  <si>
    <t>39N99</t>
  </si>
  <si>
    <t>39P78</t>
  </si>
  <si>
    <t>39V07</t>
  </si>
  <si>
    <t>39V08</t>
  </si>
  <si>
    <t>39V62</t>
  </si>
  <si>
    <t>39W54</t>
  </si>
  <si>
    <t>39W55</t>
  </si>
  <si>
    <t>39Z69</t>
  </si>
  <si>
    <t>7252</t>
  </si>
  <si>
    <t>7254</t>
  </si>
  <si>
    <t>7323</t>
  </si>
  <si>
    <t>7325</t>
  </si>
  <si>
    <t>7328</t>
  </si>
  <si>
    <t>7329</t>
  </si>
  <si>
    <t>7390</t>
  </si>
  <si>
    <t>7392</t>
  </si>
  <si>
    <t>7394</t>
  </si>
  <si>
    <t>7624</t>
  </si>
  <si>
    <t>9626VT3</t>
  </si>
  <si>
    <t>7R761</t>
  </si>
  <si>
    <t>7R923</t>
  </si>
  <si>
    <t>Lewis</t>
  </si>
  <si>
    <t>MN</t>
  </si>
  <si>
    <t>MO</t>
  </si>
  <si>
    <t>4220RR/YGPL</t>
  </si>
  <si>
    <t>5334YGCB</t>
  </si>
  <si>
    <t>5335RR</t>
  </si>
  <si>
    <t>5191VT3</t>
  </si>
  <si>
    <t>4971VT3</t>
  </si>
  <si>
    <t>NuTech</t>
  </si>
  <si>
    <t>0A009</t>
  </si>
  <si>
    <t>0A201</t>
  </si>
  <si>
    <t>0A213</t>
  </si>
  <si>
    <t>0A383</t>
  </si>
  <si>
    <t>0A402</t>
  </si>
  <si>
    <t>0A405</t>
  </si>
  <si>
    <t>0A595</t>
  </si>
  <si>
    <t>0A887</t>
  </si>
  <si>
    <t>0A909</t>
  </si>
  <si>
    <t>0C111</t>
  </si>
  <si>
    <t>0C213</t>
  </si>
  <si>
    <t>0C616</t>
  </si>
  <si>
    <t>1A909</t>
  </si>
  <si>
    <t>1B898</t>
  </si>
  <si>
    <t>1B909</t>
  </si>
  <si>
    <t>1H201</t>
  </si>
  <si>
    <t>1H602</t>
  </si>
  <si>
    <t>1N909</t>
  </si>
  <si>
    <t>1X112</t>
  </si>
  <si>
    <t>1X114</t>
  </si>
  <si>
    <t>1X201</t>
  </si>
  <si>
    <t>1X606</t>
  </si>
  <si>
    <t>3A006</t>
  </si>
  <si>
    <t>3A007</t>
  </si>
  <si>
    <t>3A098</t>
  </si>
  <si>
    <t>3A111</t>
  </si>
  <si>
    <t>3A201</t>
  </si>
  <si>
    <t>3A292</t>
  </si>
  <si>
    <t>3A301</t>
  </si>
  <si>
    <t>3A313</t>
  </si>
  <si>
    <t>3A383</t>
  </si>
  <si>
    <t>3A389</t>
  </si>
  <si>
    <t>Planting</t>
  </si>
  <si>
    <t>Seed Rep:</t>
  </si>
  <si>
    <t>Customer No:</t>
  </si>
  <si>
    <t>Fungicide:</t>
  </si>
  <si>
    <t>•</t>
  </si>
  <si>
    <t>Cooperator Signature: __________________________________________________    Date: _________________________________</t>
  </si>
  <si>
    <t xml:space="preserve"> </t>
  </si>
  <si>
    <r>
      <t>Abreviations: 3000GT  = Agrisure® 3000GT, ASTS = Acceleron</t>
    </r>
    <r>
      <rPr>
        <vertAlign val="superscript"/>
        <sz val="7"/>
        <rFont val="Arial"/>
        <family val="2"/>
      </rPr>
      <t>TM</t>
    </r>
    <r>
      <rPr>
        <sz val="7"/>
        <rFont val="Arial"/>
        <family val="2"/>
      </rPr>
      <t xml:space="preserve"> Seed Treatment System, P500/V= Poncho 500 Votivo, P500/ V/ AI= Poncho 500 Votivo Ascend Inhibit, P500/V/Z= Poncho 500 Votivo Zinc,  C250 = Cruiser Extreme ®250, CB/LL = Agrisure® Corn Borer, GENSSRIB = Genuity</t>
    </r>
    <r>
      <rPr>
        <vertAlign val="superscript"/>
        <sz val="7"/>
        <rFont val="Arial"/>
        <family val="2"/>
      </rPr>
      <t>TM</t>
    </r>
    <r>
      <rPr>
        <sz val="7"/>
        <rFont val="Arial"/>
        <family val="2"/>
      </rPr>
      <t xml:space="preserve"> SmartStax</t>
    </r>
    <r>
      <rPr>
        <vertAlign val="superscript"/>
        <sz val="7"/>
        <rFont val="Arial"/>
        <family val="2"/>
      </rPr>
      <t>TM RIB Complete</t>
    </r>
    <r>
      <rPr>
        <sz val="7"/>
        <rFont val="Arial"/>
        <family val="2"/>
      </rPr>
      <t>,  GT = Agrisure® GT,  AM1= Acre Max 1, AMXT = Acre Max Extra, P250 = Poncho® 250, LL = LibertyLink®, NonGMO = Conventional, RR2 = Roundup Ready® 2, RW = Agrisure® RW, SS = SmartStax</t>
    </r>
    <r>
      <rPr>
        <vertAlign val="superscript"/>
        <sz val="7"/>
        <rFont val="Arial"/>
        <family val="2"/>
      </rPr>
      <t>TM</t>
    </r>
    <r>
      <rPr>
        <sz val="7"/>
        <rFont val="Arial"/>
        <family val="2"/>
      </rPr>
      <t xml:space="preserve">, VT3 = YieldGard VT Triple®, VT3P = Genuity VT Triple® Pro, VT3PRIB= Genuity VT Triple® Pro RIB Complete
</t>
    </r>
  </si>
  <si>
    <t>KS</t>
  </si>
  <si>
    <t>NE</t>
  </si>
  <si>
    <t>CO</t>
  </si>
  <si>
    <t>CT</t>
  </si>
  <si>
    <t>DE</t>
  </si>
  <si>
    <t>ME</t>
  </si>
  <si>
    <t>MD</t>
  </si>
  <si>
    <t>MS</t>
  </si>
  <si>
    <t>MI</t>
  </si>
  <si>
    <t>NH</t>
  </si>
  <si>
    <t>NJ</t>
  </si>
  <si>
    <t>NY</t>
  </si>
  <si>
    <t>OH</t>
  </si>
  <si>
    <t>PA</t>
  </si>
  <si>
    <t>RI</t>
  </si>
  <si>
    <t>VT</t>
  </si>
  <si>
    <t>VA</t>
  </si>
  <si>
    <t xml:space="preserve">I hereby grant AXIS Seed exclusive use of the data on this report for its advertising, promotional, and information efforts. It is prohibited to copy or release this information for publication without express written approval of AXIS Seed, LLC </t>
  </si>
  <si>
    <t>Joey Stasell</t>
  </si>
  <si>
    <t>815-257-3712</t>
  </si>
  <si>
    <t>jstasell@axissseeddirect.com</t>
  </si>
  <si>
    <t>SSPRO</t>
  </si>
  <si>
    <t>63F60</t>
  </si>
  <si>
    <t>57Z69</t>
  </si>
  <si>
    <t>Compton</t>
  </si>
  <si>
    <t>Lee</t>
  </si>
  <si>
    <t xml:space="preserve">Axis </t>
  </si>
  <si>
    <t>104-08</t>
  </si>
  <si>
    <t>VT4</t>
  </si>
  <si>
    <t>105-35</t>
  </si>
  <si>
    <t>VT2</t>
  </si>
  <si>
    <t>56-26</t>
  </si>
  <si>
    <t>TRE</t>
  </si>
  <si>
    <t>106-98</t>
  </si>
  <si>
    <t>59-82</t>
  </si>
  <si>
    <t>110-10</t>
  </si>
  <si>
    <t>110-41</t>
  </si>
  <si>
    <t>112-12</t>
  </si>
  <si>
    <t>114-99</t>
  </si>
  <si>
    <t>64-22</t>
  </si>
  <si>
    <t>66-06</t>
  </si>
  <si>
    <t>5835V</t>
  </si>
  <si>
    <t>6107T</t>
  </si>
  <si>
    <t>6248V</t>
  </si>
  <si>
    <t>6432P</t>
  </si>
  <si>
    <t>11V76</t>
  </si>
  <si>
    <t>D</t>
  </si>
  <si>
    <t>AA</t>
  </si>
  <si>
    <t>ZM1048BNG</t>
  </si>
  <si>
    <t>EXP</t>
  </si>
  <si>
    <t>14B32</t>
  </si>
  <si>
    <t>DV</t>
  </si>
  <si>
    <t>15J97</t>
  </si>
  <si>
    <t>V</t>
  </si>
  <si>
    <t>Heiman</t>
  </si>
  <si>
    <t>Brandon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</si>
</sst>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
    <numFmt numFmtId="165" formatCode="&quot;$&quot;#,##0"/>
    <numFmt numFmtId="166" formatCode="&quot;$&quot;#,##0.00"/>
    <numFmt numFmtId="167" formatCode="0.0"/>
    <numFmt numFmtId="168" formatCode="&quot;$&quot;#,##0.000"/>
    <numFmt numFmtId="169" formatCode="0.0000"/>
    <numFmt numFmtId="170" formatCode="m/d/yy;@"/>
  </numFmts>
  <fonts count="45" x14ac:knownFonts="1">
    <font>
      <sz val="10"/>
      <name val="Arial"/>
    </font>
    <font>
      <u/>
      <sz val="10"/>
      <color indexed="12"/>
      <name val="Arial"/>
      <family val="2"/>
    </font>
    <font>
      <sz val="8"/>
      <name val="Arial"/>
      <family val="2"/>
    </font>
    <font>
      <b/>
      <sz val="10"/>
      <name val="Century Gothic"/>
      <family val="2"/>
    </font>
    <font>
      <sz val="10"/>
      <name val="Century Gothic"/>
      <family val="2"/>
    </font>
    <font>
      <b/>
      <sz val="9"/>
      <name val="Century Gothic"/>
      <family val="2"/>
    </font>
    <font>
      <sz val="9"/>
      <name val="Century Gothic"/>
      <family val="2"/>
    </font>
    <font>
      <b/>
      <sz val="24"/>
      <name val="Century Gothic"/>
      <family val="2"/>
    </font>
    <font>
      <b/>
      <sz val="9"/>
      <color indexed="9"/>
      <name val="Century Gothic"/>
      <family val="2"/>
    </font>
    <font>
      <b/>
      <sz val="18"/>
      <name val="Century Gothic"/>
      <family val="2"/>
    </font>
    <font>
      <b/>
      <sz val="10"/>
      <color indexed="10"/>
      <name val="Century Gothic"/>
      <family val="2"/>
    </font>
    <font>
      <b/>
      <sz val="11"/>
      <name val="Century Gothic"/>
      <family val="2"/>
    </font>
    <font>
      <sz val="8"/>
      <name val="Century Gothic"/>
      <family val="2"/>
    </font>
    <font>
      <sz val="6"/>
      <name val="Arial"/>
      <family val="2"/>
    </font>
    <font>
      <sz val="6"/>
      <name val="Century Gothic"/>
      <family val="2"/>
    </font>
    <font>
      <b/>
      <u/>
      <sz val="12"/>
      <color indexed="52"/>
      <name val="Arial Narrow"/>
      <family val="2"/>
    </font>
    <font>
      <b/>
      <sz val="10"/>
      <name val="Arial"/>
      <family val="2"/>
    </font>
    <font>
      <sz val="10"/>
      <name val="Arial"/>
      <family val="2"/>
    </font>
    <font>
      <b/>
      <sz val="8"/>
      <color indexed="9"/>
      <name val="Century Gothic"/>
      <family val="2"/>
    </font>
    <font>
      <sz val="10"/>
      <name val="Arial"/>
      <family val="2"/>
    </font>
    <font>
      <b/>
      <sz val="8"/>
      <name val="Century Gothic"/>
      <family val="2"/>
    </font>
    <font>
      <sz val="11"/>
      <color indexed="8"/>
      <name val="Calibri"/>
      <family val="2"/>
    </font>
    <font>
      <b/>
      <sz val="10"/>
      <name val="Arial Narrow"/>
      <family val="2"/>
    </font>
    <font>
      <sz val="10"/>
      <name val="Arial Narrow"/>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7"/>
      <name val="Arial"/>
      <family val="2"/>
    </font>
    <font>
      <vertAlign val="superscript"/>
      <sz val="7"/>
      <name val="Arial"/>
      <family val="2"/>
    </font>
    <font>
      <sz val="14"/>
      <name val="Arial"/>
      <family val="2"/>
    </font>
    <font>
      <u/>
      <sz val="10"/>
      <color theme="11"/>
      <name val="Arial"/>
    </font>
  </fonts>
  <fills count="47">
    <fill>
      <patternFill patternType="none"/>
    </fill>
    <fill>
      <patternFill patternType="gray125"/>
    </fill>
    <fill>
      <patternFill patternType="solid">
        <fgColor indexed="9"/>
        <bgColor indexed="64"/>
      </patternFill>
    </fill>
    <fill>
      <patternFill patternType="solid">
        <fgColor indexed="21"/>
        <bgColor indexed="64"/>
      </patternFill>
    </fill>
    <fill>
      <patternFill patternType="solid">
        <fgColor indexed="14"/>
        <bgColor indexed="64"/>
      </patternFill>
    </fill>
    <fill>
      <patternFill patternType="solid">
        <fgColor indexed="22"/>
        <bgColor indexed="64"/>
      </patternFill>
    </fill>
    <fill>
      <patternFill patternType="solid">
        <fgColor indexed="23"/>
        <bgColor indexed="64"/>
      </patternFill>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E30"/>
        <bgColor indexed="24"/>
      </patternFill>
    </fill>
    <fill>
      <patternFill patternType="solid">
        <fgColor rgb="FF00FE30"/>
        <bgColor indexed="64"/>
      </patternFill>
    </fill>
    <fill>
      <patternFill patternType="solid">
        <fgColor rgb="FF47B52D"/>
        <bgColor indexed="24"/>
      </patternFill>
    </fill>
    <fill>
      <patternFill patternType="solid">
        <fgColor rgb="FF47B52D"/>
        <bgColor indexed="64"/>
      </patternFill>
    </fill>
    <fill>
      <patternFill patternType="solid">
        <fgColor rgb="FF2CB22C"/>
        <bgColor indexed="24"/>
      </patternFill>
    </fill>
    <fill>
      <patternFill patternType="solid">
        <fgColor rgb="FF2CB22C"/>
        <bgColor indexed="64"/>
      </patternFill>
    </fill>
    <fill>
      <patternFill patternType="solid">
        <fgColor rgb="FFFFFF00"/>
        <bgColor indexed="64"/>
      </patternFill>
    </fill>
    <fill>
      <patternFill patternType="solid">
        <fgColor theme="0" tint="-0.14999847407452621"/>
        <bgColor indexed="64"/>
      </patternFill>
    </fill>
  </fills>
  <borders count="113">
    <border>
      <left/>
      <right/>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right/>
      <top/>
      <bottom style="thin">
        <color indexed="55"/>
      </bottom>
      <diagonal/>
    </border>
    <border>
      <left/>
      <right style="thin">
        <color indexed="55"/>
      </right>
      <top/>
      <bottom style="thin">
        <color indexed="55"/>
      </bottom>
      <diagonal/>
    </border>
    <border>
      <left style="thin">
        <color indexed="55"/>
      </left>
      <right style="thin">
        <color indexed="61"/>
      </right>
      <top style="thin">
        <color indexed="61"/>
      </top>
      <bottom style="thin">
        <color indexed="55"/>
      </bottom>
      <diagonal/>
    </border>
    <border>
      <left style="thin">
        <color indexed="61"/>
      </left>
      <right style="thin">
        <color indexed="61"/>
      </right>
      <top style="thin">
        <color indexed="61"/>
      </top>
      <bottom style="thin">
        <color indexed="55"/>
      </bottom>
      <diagonal/>
    </border>
    <border>
      <left/>
      <right/>
      <top style="thin">
        <color indexed="61"/>
      </top>
      <bottom style="thin">
        <color indexed="55"/>
      </bottom>
      <diagonal/>
    </border>
    <border>
      <left/>
      <right/>
      <top style="thin">
        <color indexed="55"/>
      </top>
      <bottom style="thin">
        <color indexed="55"/>
      </bottom>
      <diagonal/>
    </border>
    <border>
      <left/>
      <right style="thin">
        <color indexed="61"/>
      </right>
      <top style="thin">
        <color indexed="61"/>
      </top>
      <bottom style="thin">
        <color indexed="55"/>
      </bottom>
      <diagonal/>
    </border>
    <border>
      <left style="thin">
        <color indexed="61"/>
      </left>
      <right/>
      <top style="thin">
        <color indexed="61"/>
      </top>
      <bottom style="thin">
        <color indexed="55"/>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right style="medium">
        <color auto="1"/>
      </right>
      <top/>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indexed="23"/>
      </left>
      <right style="thin">
        <color indexed="55"/>
      </right>
      <top style="medium">
        <color indexed="23"/>
      </top>
      <bottom/>
      <diagonal/>
    </border>
    <border>
      <left style="thin">
        <color indexed="55"/>
      </left>
      <right style="medium">
        <color indexed="23"/>
      </right>
      <top style="medium">
        <color indexed="23"/>
      </top>
      <bottom/>
      <diagonal/>
    </border>
    <border>
      <left style="thin">
        <color indexed="55"/>
      </left>
      <right style="thin">
        <color indexed="61"/>
      </right>
      <top style="thin">
        <color indexed="61"/>
      </top>
      <bottom style="thin">
        <color indexed="61"/>
      </bottom>
      <diagonal/>
    </border>
    <border>
      <left style="thin">
        <color indexed="61"/>
      </left>
      <right style="thin">
        <color indexed="61"/>
      </right>
      <top style="thin">
        <color indexed="61"/>
      </top>
      <bottom style="thin">
        <color indexed="61"/>
      </bottom>
      <diagonal/>
    </border>
    <border>
      <left style="thin">
        <color indexed="55"/>
      </left>
      <right style="thin">
        <color indexed="61"/>
      </right>
      <top/>
      <bottom style="thin">
        <color indexed="61"/>
      </bottom>
      <diagonal/>
    </border>
    <border>
      <left style="thin">
        <color indexed="61"/>
      </left>
      <right style="thin">
        <color indexed="61"/>
      </right>
      <top/>
      <bottom style="thin">
        <color indexed="61"/>
      </bottom>
      <diagonal/>
    </border>
    <border>
      <left/>
      <right style="thin">
        <color indexed="61"/>
      </right>
      <top style="thin">
        <color indexed="61"/>
      </top>
      <bottom style="thin">
        <color indexed="61"/>
      </bottom>
      <diagonal/>
    </border>
    <border>
      <left style="thin">
        <color indexed="61"/>
      </left>
      <right/>
      <top style="thin">
        <color indexed="61"/>
      </top>
      <bottom style="thin">
        <color indexed="61"/>
      </bottom>
      <diagonal/>
    </border>
    <border>
      <left style="thin">
        <color indexed="55"/>
      </left>
      <right/>
      <top style="thin">
        <color indexed="55"/>
      </top>
      <bottom/>
      <diagonal/>
    </border>
    <border>
      <left style="thin">
        <color indexed="55"/>
      </left>
      <right/>
      <top/>
      <bottom style="thin">
        <color indexed="55"/>
      </bottom>
      <diagonal/>
    </border>
    <border>
      <left/>
      <right style="thin">
        <color indexed="55"/>
      </right>
      <top style="thin">
        <color indexed="61"/>
      </top>
      <bottom style="thin">
        <color indexed="61"/>
      </bottom>
      <diagonal/>
    </border>
    <border>
      <left/>
      <right style="thin">
        <color indexed="55"/>
      </right>
      <top style="thin">
        <color indexed="61"/>
      </top>
      <bottom style="thin">
        <color indexed="55"/>
      </bottom>
      <diagonal/>
    </border>
    <border>
      <left style="thin">
        <color indexed="61"/>
      </left>
      <right/>
      <top/>
      <bottom style="thin">
        <color indexed="61"/>
      </bottom>
      <diagonal/>
    </border>
    <border>
      <left/>
      <right style="thin">
        <color indexed="55"/>
      </right>
      <top/>
      <bottom style="thin">
        <color indexed="61"/>
      </bottom>
      <diagonal/>
    </border>
    <border>
      <left style="thin">
        <color indexed="61"/>
      </left>
      <right/>
      <top/>
      <bottom/>
      <diagonal/>
    </border>
    <border>
      <left/>
      <right style="thin">
        <color indexed="61"/>
      </right>
      <top/>
      <bottom/>
      <diagonal/>
    </border>
    <border>
      <left style="thin">
        <color indexed="14"/>
      </left>
      <right style="thin">
        <color indexed="14"/>
      </right>
      <top/>
      <bottom/>
      <diagonal/>
    </border>
    <border>
      <left style="thin">
        <color indexed="14"/>
      </left>
      <right style="medium">
        <color indexed="55"/>
      </right>
      <top/>
      <bottom/>
      <diagonal/>
    </border>
    <border>
      <left style="medium">
        <color indexed="55"/>
      </left>
      <right style="thin">
        <color indexed="55"/>
      </right>
      <top/>
      <bottom/>
      <diagonal/>
    </border>
    <border>
      <left style="thin">
        <color indexed="55"/>
      </left>
      <right style="medium">
        <color indexed="55"/>
      </right>
      <top/>
      <bottom/>
      <diagonal/>
    </border>
    <border>
      <left style="thin">
        <color indexed="55"/>
      </left>
      <right style="thin">
        <color indexed="55"/>
      </right>
      <top/>
      <bottom/>
      <diagonal/>
    </border>
    <border>
      <left style="thin">
        <color indexed="55"/>
      </left>
      <right style="medium">
        <color indexed="23"/>
      </right>
      <top/>
      <bottom/>
      <diagonal/>
    </border>
    <border>
      <left style="medium">
        <color indexed="23"/>
      </left>
      <right style="thin">
        <color indexed="55"/>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ck">
        <color rgb="FF00E20B"/>
      </top>
      <bottom/>
      <diagonal/>
    </border>
    <border>
      <left/>
      <right style="thick">
        <color rgb="FF00E20B"/>
      </right>
      <top style="thick">
        <color rgb="FF00E20B"/>
      </top>
      <bottom/>
      <diagonal/>
    </border>
    <border>
      <left/>
      <right style="thick">
        <color rgb="FF00E20B"/>
      </right>
      <top/>
      <bottom style="thin">
        <color indexed="55"/>
      </bottom>
      <diagonal/>
    </border>
    <border>
      <left/>
      <right style="thick">
        <color rgb="FF00E20B"/>
      </right>
      <top style="thin">
        <color indexed="55"/>
      </top>
      <bottom style="thin">
        <color indexed="55"/>
      </bottom>
      <diagonal/>
    </border>
    <border>
      <left/>
      <right style="thick">
        <color rgb="FF00E20B"/>
      </right>
      <top/>
      <bottom/>
      <diagonal/>
    </border>
    <border>
      <left/>
      <right style="thick">
        <color rgb="FF00E20B"/>
      </right>
      <top style="thin">
        <color indexed="55"/>
      </top>
      <bottom/>
      <diagonal/>
    </border>
    <border>
      <left style="thick">
        <color rgb="FF00E20B"/>
      </left>
      <right style="thin">
        <color indexed="14"/>
      </right>
      <top/>
      <bottom/>
      <diagonal/>
    </border>
    <border>
      <left style="thin">
        <color indexed="55"/>
      </left>
      <right style="thick">
        <color rgb="FF00E20B"/>
      </right>
      <top/>
      <bottom/>
      <diagonal/>
    </border>
    <border>
      <left style="thick">
        <color rgb="FF00E20B"/>
      </left>
      <right style="thin">
        <color indexed="55"/>
      </right>
      <top style="thick">
        <color rgb="FF00E20B"/>
      </top>
      <bottom/>
      <diagonal/>
    </border>
    <border>
      <left style="thin">
        <color indexed="55"/>
      </left>
      <right style="thin">
        <color indexed="55"/>
      </right>
      <top style="thick">
        <color rgb="FF00E20B"/>
      </top>
      <bottom/>
      <diagonal/>
    </border>
    <border>
      <left style="thin">
        <color indexed="55"/>
      </left>
      <right style="medium">
        <color indexed="55"/>
      </right>
      <top style="thick">
        <color rgb="FF00E20B"/>
      </top>
      <bottom/>
      <diagonal/>
    </border>
    <border>
      <left style="medium">
        <color indexed="55"/>
      </left>
      <right style="thin">
        <color indexed="55"/>
      </right>
      <top style="thick">
        <color rgb="FF00E20B"/>
      </top>
      <bottom/>
      <diagonal/>
    </border>
    <border>
      <left style="thin">
        <color indexed="55"/>
      </left>
      <right/>
      <top style="thick">
        <color rgb="FF00E20B"/>
      </top>
      <bottom/>
      <diagonal/>
    </border>
    <border>
      <left style="medium">
        <color indexed="23"/>
      </left>
      <right style="thin">
        <color indexed="55"/>
      </right>
      <top style="thick">
        <color rgb="FF00E20B"/>
      </top>
      <bottom/>
      <diagonal/>
    </border>
    <border>
      <left style="thin">
        <color indexed="55"/>
      </left>
      <right style="medium">
        <color indexed="23"/>
      </right>
      <top style="thick">
        <color rgb="FF00E20B"/>
      </top>
      <bottom/>
      <diagonal/>
    </border>
    <border>
      <left/>
      <right style="thin">
        <color indexed="55"/>
      </right>
      <top style="thick">
        <color rgb="FF00E20B"/>
      </top>
      <bottom/>
      <diagonal/>
    </border>
    <border>
      <left style="thin">
        <color indexed="55"/>
      </left>
      <right style="thick">
        <color rgb="FF00E20B"/>
      </right>
      <top style="thick">
        <color rgb="FF00E20B"/>
      </top>
      <bottom/>
      <diagonal/>
    </border>
    <border>
      <left style="medium">
        <color indexed="23"/>
      </left>
      <right style="thin">
        <color indexed="55"/>
      </right>
      <top/>
      <bottom style="thick">
        <color rgb="FF00E20B"/>
      </bottom>
      <diagonal/>
    </border>
    <border>
      <left style="thick">
        <color rgb="FF00E20B"/>
      </left>
      <right style="thin">
        <color indexed="14"/>
      </right>
      <top/>
      <bottom style="thick">
        <color rgb="FF00E20B"/>
      </bottom>
      <diagonal/>
    </border>
    <border>
      <left style="thin">
        <color indexed="14"/>
      </left>
      <right style="thin">
        <color indexed="14"/>
      </right>
      <top/>
      <bottom style="thick">
        <color rgb="FF00E20B"/>
      </bottom>
      <diagonal/>
    </border>
    <border>
      <left style="thin">
        <color indexed="14"/>
      </left>
      <right style="medium">
        <color indexed="55"/>
      </right>
      <top/>
      <bottom style="thick">
        <color rgb="FF00E20B"/>
      </bottom>
      <diagonal/>
    </border>
    <border>
      <left style="medium">
        <color indexed="55"/>
      </left>
      <right style="thin">
        <color indexed="55"/>
      </right>
      <top/>
      <bottom style="thick">
        <color rgb="FF00E20B"/>
      </bottom>
      <diagonal/>
    </border>
    <border>
      <left style="thin">
        <color indexed="55"/>
      </left>
      <right style="medium">
        <color indexed="55"/>
      </right>
      <top/>
      <bottom style="thick">
        <color rgb="FF00E20B"/>
      </bottom>
      <diagonal/>
    </border>
    <border>
      <left style="thin">
        <color indexed="55"/>
      </left>
      <right style="thin">
        <color indexed="55"/>
      </right>
      <top/>
      <bottom style="thick">
        <color rgb="FF00E20B"/>
      </bottom>
      <diagonal/>
    </border>
    <border>
      <left style="thin">
        <color indexed="55"/>
      </left>
      <right/>
      <top/>
      <bottom style="thick">
        <color rgb="FF00E20B"/>
      </bottom>
      <diagonal/>
    </border>
    <border>
      <left style="thin">
        <color indexed="55"/>
      </left>
      <right style="medium">
        <color indexed="23"/>
      </right>
      <top/>
      <bottom style="thick">
        <color rgb="FF00E20B"/>
      </bottom>
      <diagonal/>
    </border>
    <border>
      <left/>
      <right style="thin">
        <color indexed="55"/>
      </right>
      <top/>
      <bottom style="thick">
        <color rgb="FF00E20B"/>
      </bottom>
      <diagonal/>
    </border>
    <border>
      <left style="thin">
        <color indexed="55"/>
      </left>
      <right style="thick">
        <color rgb="FF00E20B"/>
      </right>
      <top/>
      <bottom style="thick">
        <color rgb="FF00E20B"/>
      </bottom>
      <diagonal/>
    </border>
    <border>
      <left/>
      <right style="thick">
        <color rgb="FF00FE30"/>
      </right>
      <top style="thin">
        <color indexed="55"/>
      </top>
      <bottom/>
      <diagonal/>
    </border>
    <border>
      <left style="thick">
        <color rgb="FF47B52D"/>
      </left>
      <right style="thin">
        <color indexed="61"/>
      </right>
      <top style="thick">
        <color rgb="FF47B52D"/>
      </top>
      <bottom style="thick">
        <color rgb="FF47B52D"/>
      </bottom>
      <diagonal/>
    </border>
    <border>
      <left style="thin">
        <color indexed="61"/>
      </left>
      <right style="thin">
        <color indexed="61"/>
      </right>
      <top style="thick">
        <color rgb="FF47B52D"/>
      </top>
      <bottom style="thick">
        <color rgb="FF47B52D"/>
      </bottom>
      <diagonal/>
    </border>
    <border>
      <left style="thin">
        <color indexed="61"/>
      </left>
      <right/>
      <top style="thick">
        <color rgb="FF47B52D"/>
      </top>
      <bottom style="thick">
        <color rgb="FF47B52D"/>
      </bottom>
      <diagonal/>
    </border>
    <border>
      <left style="thin">
        <color indexed="61"/>
      </left>
      <right style="thick">
        <color rgb="FF47B52D"/>
      </right>
      <top style="thick">
        <color rgb="FF47B52D"/>
      </top>
      <bottom style="thick">
        <color rgb="FF47B52D"/>
      </bottom>
      <diagonal/>
    </border>
    <border>
      <left/>
      <right style="thin">
        <color indexed="61"/>
      </right>
      <top style="thick">
        <color rgb="FF47B52D"/>
      </top>
      <bottom style="thick">
        <color rgb="FF47B52D"/>
      </bottom>
      <diagonal/>
    </border>
    <border>
      <left/>
      <right style="thin">
        <color indexed="61"/>
      </right>
      <top/>
      <bottom style="thin">
        <color indexed="61"/>
      </bottom>
      <diagonal/>
    </border>
    <border>
      <left/>
      <right/>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indexed="55"/>
      </left>
      <right style="thin">
        <color indexed="61"/>
      </right>
      <top style="thick">
        <color rgb="FF47B52D"/>
      </top>
      <bottom style="thin">
        <color indexed="61"/>
      </bottom>
      <diagonal/>
    </border>
    <border>
      <left style="thin">
        <color indexed="61"/>
      </left>
      <right style="thin">
        <color indexed="61"/>
      </right>
      <top style="thick">
        <color rgb="FF47B52D"/>
      </top>
      <bottom style="thin">
        <color indexed="61"/>
      </bottom>
      <diagonal/>
    </border>
    <border>
      <left/>
      <right style="thin">
        <color indexed="61"/>
      </right>
      <top style="thick">
        <color rgb="FF47B52D"/>
      </top>
      <bottom style="thin">
        <color indexed="61"/>
      </bottom>
      <diagonal/>
    </border>
    <border>
      <left style="thin">
        <color indexed="61"/>
      </left>
      <right/>
      <top style="thick">
        <color rgb="FF47B52D"/>
      </top>
      <bottom style="thin">
        <color indexed="61"/>
      </bottom>
      <diagonal/>
    </border>
    <border>
      <left/>
      <right style="thin">
        <color indexed="55"/>
      </right>
      <top style="thick">
        <color rgb="FF47B52D"/>
      </top>
      <bottom style="thin">
        <color indexed="6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49">
    <xf numFmtId="0" fontId="0" fillId="0" borderId="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6" fillId="32" borderId="0" applyNumberFormat="0" applyBorder="0" applyAlignment="0" applyProtection="0"/>
    <xf numFmtId="0" fontId="27" fillId="33" borderId="47" applyNumberFormat="0" applyAlignment="0" applyProtection="0"/>
    <xf numFmtId="0" fontId="28" fillId="34" borderId="48" applyNumberFormat="0" applyAlignment="0" applyProtection="0"/>
    <xf numFmtId="43" fontId="19" fillId="0" borderId="0" applyFont="0" applyFill="0" applyBorder="0" applyAlignment="0" applyProtection="0"/>
    <xf numFmtId="0" fontId="29" fillId="0" borderId="0" applyNumberFormat="0" applyFill="0" applyBorder="0" applyAlignment="0" applyProtection="0"/>
    <xf numFmtId="0" fontId="30" fillId="35" borderId="0" applyNumberFormat="0" applyBorder="0" applyAlignment="0" applyProtection="0"/>
    <xf numFmtId="0" fontId="31" fillId="0" borderId="49" applyNumberFormat="0" applyFill="0" applyAlignment="0" applyProtection="0"/>
    <xf numFmtId="0" fontId="32" fillId="0" borderId="50" applyNumberFormat="0" applyFill="0" applyAlignment="0" applyProtection="0"/>
    <xf numFmtId="0" fontId="33" fillId="0" borderId="51" applyNumberFormat="0" applyFill="0" applyAlignment="0" applyProtection="0"/>
    <xf numFmtId="0" fontId="33" fillId="0" borderId="0" applyNumberFormat="0" applyFill="0" applyBorder="0" applyAlignment="0" applyProtection="0"/>
    <xf numFmtId="0" fontId="1" fillId="0" borderId="0" applyNumberFormat="0" applyFill="0" applyBorder="0" applyAlignment="0" applyProtection="0">
      <alignment vertical="top"/>
      <protection locked="0"/>
    </xf>
    <xf numFmtId="0" fontId="34" fillId="36" borderId="47" applyNumberFormat="0" applyAlignment="0" applyProtection="0"/>
    <xf numFmtId="0" fontId="35" fillId="0" borderId="52" applyNumberFormat="0" applyFill="0" applyAlignment="0" applyProtection="0"/>
    <xf numFmtId="0" fontId="36" fillId="37" borderId="0" applyNumberFormat="0" applyBorder="0" applyAlignment="0" applyProtection="0"/>
    <xf numFmtId="0" fontId="24" fillId="0" borderId="0"/>
    <xf numFmtId="0" fontId="21" fillId="38" borderId="53" applyNumberFormat="0" applyFont="0" applyAlignment="0" applyProtection="0"/>
    <xf numFmtId="0" fontId="21" fillId="38" borderId="53" applyNumberFormat="0" applyFont="0" applyAlignment="0" applyProtection="0"/>
    <xf numFmtId="0" fontId="37" fillId="33" borderId="54" applyNumberFormat="0" applyAlignment="0" applyProtection="0"/>
    <xf numFmtId="0" fontId="38" fillId="0" borderId="0" applyNumberFormat="0" applyFill="0" applyBorder="0" applyAlignment="0" applyProtection="0"/>
    <xf numFmtId="0" fontId="39" fillId="0" borderId="55" applyNumberFormat="0" applyFill="0" applyAlignment="0" applyProtection="0"/>
    <xf numFmtId="0" fontId="40"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cellStyleXfs>
  <cellXfs count="386">
    <xf numFmtId="0" fontId="0" fillId="0" borderId="0" xfId="0"/>
    <xf numFmtId="0" fontId="4" fillId="2" borderId="0" xfId="0" applyFont="1" applyFill="1" applyAlignment="1">
      <alignment horizontal="center" wrapText="1"/>
    </xf>
    <xf numFmtId="0" fontId="4" fillId="2" borderId="0" xfId="0" applyFont="1" applyFill="1"/>
    <xf numFmtId="0" fontId="4" fillId="2" borderId="0" xfId="0" applyFont="1" applyFill="1" applyAlignment="1">
      <alignment horizontal="left"/>
    </xf>
    <xf numFmtId="0" fontId="4" fillId="2" borderId="0" xfId="0" applyFont="1" applyFill="1" applyAlignment="1">
      <alignment horizontal="left" vertical="center"/>
    </xf>
    <xf numFmtId="0" fontId="4" fillId="2" borderId="0" xfId="0" applyFont="1" applyFill="1" applyAlignment="1">
      <alignment horizontal="left" wrapText="1"/>
    </xf>
    <xf numFmtId="0" fontId="3" fillId="2" borderId="0" xfId="0" applyFont="1" applyFill="1" applyAlignment="1">
      <alignment horizontal="left" wrapText="1"/>
    </xf>
    <xf numFmtId="0" fontId="4" fillId="0" borderId="0" xfId="0" applyFont="1"/>
    <xf numFmtId="0" fontId="3" fillId="0" borderId="0" xfId="0" applyFont="1" applyAlignment="1">
      <alignment horizontal="left"/>
    </xf>
    <xf numFmtId="0" fontId="4" fillId="0" borderId="0" xfId="0" applyFont="1" applyAlignment="1">
      <alignment horizontal="left" vertical="center"/>
    </xf>
    <xf numFmtId="1" fontId="8" fillId="0" borderId="0" xfId="0" applyNumberFormat="1" applyFont="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xf numFmtId="167" fontId="8" fillId="0" borderId="0" xfId="0" applyNumberFormat="1" applyFont="1" applyAlignment="1">
      <alignment horizontal="center" vertical="center" wrapText="1"/>
    </xf>
    <xf numFmtId="3" fontId="8" fillId="0" borderId="0" xfId="0" applyNumberFormat="1" applyFont="1" applyAlignment="1">
      <alignment horizontal="center" vertical="center" wrapText="1"/>
    </xf>
    <xf numFmtId="9" fontId="8" fillId="0" borderId="0" xfId="0" applyNumberFormat="1" applyFont="1" applyAlignment="1">
      <alignment horizontal="center" vertical="center" wrapText="1"/>
    </xf>
    <xf numFmtId="165" fontId="8" fillId="0" borderId="0" xfId="0" applyNumberFormat="1" applyFont="1" applyAlignment="1">
      <alignment horizontal="center" vertical="center" wrapText="1"/>
    </xf>
    <xf numFmtId="0" fontId="0" fillId="4" borderId="0" xfId="0" applyFill="1"/>
    <xf numFmtId="0" fontId="13" fillId="0" borderId="0" xfId="0" applyFont="1"/>
    <xf numFmtId="0" fontId="3" fillId="2" borderId="0" xfId="0" applyFont="1" applyFill="1" applyAlignment="1">
      <alignment horizontal="left"/>
    </xf>
    <xf numFmtId="0" fontId="13" fillId="0" borderId="0" xfId="0" applyFont="1" applyAlignment="1">
      <alignment horizontal="left"/>
    </xf>
    <xf numFmtId="0" fontId="13" fillId="5" borderId="13" xfId="0" applyFont="1" applyFill="1" applyBorder="1"/>
    <xf numFmtId="0" fontId="13" fillId="5" borderId="14" xfId="0" applyFont="1" applyFill="1" applyBorder="1"/>
    <xf numFmtId="0" fontId="13" fillId="5" borderId="14" xfId="0" applyFont="1" applyFill="1" applyBorder="1" applyAlignment="1">
      <alignment horizontal="left"/>
    </xf>
    <xf numFmtId="49" fontId="13" fillId="5" borderId="15" xfId="0" applyNumberFormat="1" applyFont="1" applyFill="1" applyBorder="1" applyAlignment="1">
      <alignment horizontal="left"/>
    </xf>
    <xf numFmtId="49" fontId="13" fillId="5" borderId="0" xfId="0" applyNumberFormat="1" applyFont="1" applyFill="1" applyAlignment="1">
      <alignment horizontal="left"/>
    </xf>
    <xf numFmtId="0" fontId="13" fillId="5" borderId="0" xfId="0" applyFont="1" applyFill="1" applyAlignment="1">
      <alignment horizontal="left"/>
    </xf>
    <xf numFmtId="0" fontId="13" fillId="5" borderId="15" xfId="0" applyFont="1" applyFill="1" applyBorder="1"/>
    <xf numFmtId="0" fontId="13" fillId="5" borderId="0" xfId="0" applyFont="1" applyFill="1"/>
    <xf numFmtId="0" fontId="13" fillId="5" borderId="16" xfId="0" applyFont="1" applyFill="1" applyBorder="1"/>
    <xf numFmtId="0" fontId="13" fillId="5" borderId="17" xfId="0" applyFont="1" applyFill="1" applyBorder="1"/>
    <xf numFmtId="0" fontId="13" fillId="5" borderId="17" xfId="0" applyFont="1" applyFill="1" applyBorder="1" applyAlignment="1">
      <alignment horizontal="left"/>
    </xf>
    <xf numFmtId="0" fontId="0" fillId="2" borderId="0" xfId="0" applyFill="1"/>
    <xf numFmtId="0" fontId="10" fillId="2" borderId="0" xfId="0" applyFont="1" applyFill="1" applyAlignment="1">
      <alignment vertical="top" wrapText="1"/>
    </xf>
    <xf numFmtId="0" fontId="4" fillId="2" borderId="0" xfId="0" applyFont="1" applyFill="1" applyAlignment="1">
      <alignment horizontal="right"/>
    </xf>
    <xf numFmtId="0" fontId="9" fillId="2" borderId="0" xfId="0" applyFont="1" applyFill="1" applyAlignment="1">
      <alignment horizontal="left"/>
    </xf>
    <xf numFmtId="0" fontId="0" fillId="2" borderId="0" xfId="0" applyFill="1" applyAlignment="1">
      <alignment horizontal="left"/>
    </xf>
    <xf numFmtId="0" fontId="4" fillId="2" borderId="0" xfId="0" applyFont="1" applyFill="1" applyAlignment="1">
      <alignment horizontal="right" wrapText="1"/>
    </xf>
    <xf numFmtId="0" fontId="17" fillId="2" borderId="0" xfId="0" applyFont="1" applyFill="1"/>
    <xf numFmtId="0" fontId="4" fillId="2" borderId="0" xfId="0" applyFont="1" applyFill="1" applyAlignment="1">
      <alignment horizontal="right" vertical="top"/>
    </xf>
    <xf numFmtId="0" fontId="3" fillId="2" borderId="1" xfId="0" applyFont="1" applyFill="1" applyBorder="1" applyAlignment="1">
      <alignment horizontal="left" indent="1"/>
    </xf>
    <xf numFmtId="0" fontId="15" fillId="2" borderId="0" xfId="0" applyFont="1" applyFill="1"/>
    <xf numFmtId="0" fontId="0" fillId="2" borderId="0" xfId="0" applyFill="1" applyAlignment="1">
      <alignment horizontal="right"/>
    </xf>
    <xf numFmtId="0" fontId="12" fillId="2" borderId="0" xfId="0" applyFont="1" applyFill="1" applyAlignment="1">
      <alignment horizontal="left" indent="1"/>
    </xf>
    <xf numFmtId="0" fontId="17" fillId="2" borderId="0" xfId="0" applyFont="1" applyFill="1" applyAlignment="1">
      <alignment horizontal="left" indent="1"/>
    </xf>
    <xf numFmtId="0" fontId="4" fillId="6" borderId="0" xfId="0" applyFont="1" applyFill="1" applyAlignment="1">
      <alignment horizontal="left"/>
    </xf>
    <xf numFmtId="0" fontId="4" fillId="6" borderId="0" xfId="0" applyFont="1" applyFill="1" applyAlignment="1">
      <alignment horizontal="right"/>
    </xf>
    <xf numFmtId="0" fontId="0" fillId="6" borderId="0" xfId="0" applyFill="1"/>
    <xf numFmtId="0" fontId="3" fillId="6" borderId="0" xfId="0" applyFont="1" applyFill="1" applyAlignment="1">
      <alignment horizontal="right"/>
    </xf>
    <xf numFmtId="0" fontId="3" fillId="6" borderId="0" xfId="0" applyFont="1" applyFill="1" applyAlignment="1">
      <alignment horizontal="left" indent="1"/>
    </xf>
    <xf numFmtId="0" fontId="17" fillId="6" borderId="0" xfId="0" applyFont="1" applyFill="1"/>
    <xf numFmtId="0" fontId="3" fillId="2" borderId="0" xfId="0" applyFont="1" applyFill="1" applyAlignment="1">
      <alignment horizontal="left" indent="1"/>
    </xf>
    <xf numFmtId="0" fontId="3" fillId="2" borderId="0" xfId="0" applyFont="1" applyFill="1"/>
    <xf numFmtId="0" fontId="3" fillId="6" borderId="0" xfId="0" applyFont="1" applyFill="1"/>
    <xf numFmtId="0" fontId="3" fillId="6" borderId="0" xfId="0" applyFont="1" applyFill="1" applyAlignment="1">
      <alignment horizontal="left"/>
    </xf>
    <xf numFmtId="0" fontId="4" fillId="2" borderId="0" xfId="0" applyFont="1" applyFill="1" applyAlignment="1">
      <alignment horizontal="center"/>
    </xf>
    <xf numFmtId="0" fontId="13" fillId="2" borderId="0" xfId="0" applyFont="1" applyFill="1" applyAlignment="1">
      <alignment horizontal="left"/>
    </xf>
    <xf numFmtId="49" fontId="13" fillId="2" borderId="18" xfId="0" applyNumberFormat="1" applyFont="1" applyFill="1" applyBorder="1" applyAlignment="1">
      <alignment horizontal="left"/>
    </xf>
    <xf numFmtId="0" fontId="13" fillId="2" borderId="19" xfId="0" applyFont="1" applyFill="1" applyBorder="1" applyAlignment="1">
      <alignment horizontal="left"/>
    </xf>
    <xf numFmtId="0" fontId="13" fillId="2" borderId="13" xfId="0" applyFont="1" applyFill="1" applyBorder="1" applyAlignment="1">
      <alignment horizontal="left"/>
    </xf>
    <xf numFmtId="0" fontId="13" fillId="2" borderId="18" xfId="0" applyFont="1" applyFill="1" applyBorder="1" applyAlignment="1">
      <alignment horizontal="left"/>
    </xf>
    <xf numFmtId="49" fontId="13" fillId="2" borderId="20" xfId="0" applyNumberFormat="1" applyFont="1" applyFill="1" applyBorder="1" applyAlignment="1">
      <alignment horizontal="left"/>
    </xf>
    <xf numFmtId="0" fontId="13" fillId="2" borderId="21" xfId="0" applyFont="1" applyFill="1" applyBorder="1" applyAlignment="1">
      <alignment horizontal="left"/>
    </xf>
    <xf numFmtId="0" fontId="13" fillId="2" borderId="15" xfId="0" applyFont="1" applyFill="1" applyBorder="1" applyAlignment="1">
      <alignment horizontal="left"/>
    </xf>
    <xf numFmtId="0" fontId="14" fillId="2" borderId="20" xfId="0" applyFont="1" applyFill="1" applyBorder="1" applyAlignment="1">
      <alignment horizontal="left"/>
    </xf>
    <xf numFmtId="0" fontId="13" fillId="2" borderId="20" xfId="0" applyFont="1" applyFill="1" applyBorder="1" applyAlignment="1">
      <alignment horizontal="left"/>
    </xf>
    <xf numFmtId="0" fontId="13" fillId="2" borderId="16" xfId="0" applyFont="1" applyFill="1" applyBorder="1" applyAlignment="1">
      <alignment horizontal="left"/>
    </xf>
    <xf numFmtId="0" fontId="13" fillId="2" borderId="22" xfId="0" applyFont="1" applyFill="1" applyBorder="1" applyAlignment="1">
      <alignment horizontal="left"/>
    </xf>
    <xf numFmtId="0" fontId="14" fillId="2" borderId="23" xfId="0" applyFont="1" applyFill="1" applyBorder="1" applyAlignment="1">
      <alignment horizontal="left"/>
    </xf>
    <xf numFmtId="0" fontId="13" fillId="2" borderId="23" xfId="0" applyFont="1" applyFill="1" applyBorder="1" applyAlignment="1">
      <alignment horizontal="left"/>
    </xf>
    <xf numFmtId="49" fontId="13" fillId="2" borderId="23" xfId="0" applyNumberFormat="1" applyFont="1" applyFill="1" applyBorder="1" applyAlignment="1">
      <alignment horizontal="left"/>
    </xf>
    <xf numFmtId="14" fontId="0" fillId="6" borderId="0" xfId="0" applyNumberFormat="1" applyFill="1"/>
    <xf numFmtId="0" fontId="17" fillId="2" borderId="0" xfId="0" applyFont="1" applyFill="1" applyAlignment="1">
      <alignment horizontal="right"/>
    </xf>
    <xf numFmtId="169" fontId="0" fillId="6" borderId="0" xfId="0" applyNumberFormat="1" applyFill="1" applyAlignment="1">
      <alignment horizontal="left" indent="1"/>
    </xf>
    <xf numFmtId="166" fontId="5" fillId="7" borderId="24" xfId="0" applyNumberFormat="1" applyFont="1" applyFill="1" applyBorder="1" applyAlignment="1" applyProtection="1">
      <alignment horizontal="center" vertical="center" wrapText="1"/>
      <protection locked="0"/>
    </xf>
    <xf numFmtId="168" fontId="5" fillId="7" borderId="25" xfId="0" applyNumberFormat="1" applyFont="1" applyFill="1" applyBorder="1" applyAlignment="1" applyProtection="1">
      <alignment horizontal="center" vertical="center" wrapText="1"/>
      <protection locked="0"/>
    </xf>
    <xf numFmtId="1" fontId="4" fillId="2" borderId="26" xfId="0" applyNumberFormat="1" applyFont="1" applyFill="1" applyBorder="1" applyAlignment="1">
      <alignment horizontal="center" wrapText="1"/>
    </xf>
    <xf numFmtId="0" fontId="4" fillId="2" borderId="27" xfId="0" applyFont="1" applyFill="1" applyBorder="1" applyAlignment="1">
      <alignment horizontal="left" shrinkToFit="1"/>
    </xf>
    <xf numFmtId="0" fontId="4" fillId="2" borderId="27" xfId="0" applyFont="1" applyFill="1" applyBorder="1" applyAlignment="1">
      <alignment horizontal="center" wrapText="1"/>
    </xf>
    <xf numFmtId="167" fontId="3" fillId="2" borderId="27" xfId="0" applyNumberFormat="1" applyFont="1" applyFill="1" applyBorder="1" applyAlignment="1">
      <alignment horizontal="center" wrapText="1"/>
    </xf>
    <xf numFmtId="165" fontId="3" fillId="2" borderId="27" xfId="0" applyNumberFormat="1" applyFont="1" applyFill="1" applyBorder="1" applyAlignment="1">
      <alignment horizontal="center" wrapText="1"/>
    </xf>
    <xf numFmtId="1" fontId="4" fillId="7" borderId="26" xfId="0" applyNumberFormat="1" applyFont="1" applyFill="1" applyBorder="1" applyAlignment="1">
      <alignment horizontal="center" wrapText="1"/>
    </xf>
    <xf numFmtId="0" fontId="4" fillId="7" borderId="27" xfId="0" applyFont="1" applyFill="1" applyBorder="1" applyAlignment="1">
      <alignment horizontal="left" shrinkToFit="1"/>
    </xf>
    <xf numFmtId="0" fontId="4" fillId="7" borderId="27" xfId="0" applyFont="1" applyFill="1" applyBorder="1" applyAlignment="1">
      <alignment horizontal="center" wrapText="1"/>
    </xf>
    <xf numFmtId="1" fontId="4" fillId="7" borderId="27" xfId="0" applyNumberFormat="1" applyFont="1" applyFill="1" applyBorder="1" applyAlignment="1">
      <alignment horizontal="center" wrapText="1"/>
    </xf>
    <xf numFmtId="167" fontId="4" fillId="7" borderId="27" xfId="0" applyNumberFormat="1" applyFont="1" applyFill="1" applyBorder="1" applyAlignment="1">
      <alignment horizontal="center" wrapText="1"/>
    </xf>
    <xf numFmtId="3" fontId="4" fillId="7" borderId="27" xfId="0" applyNumberFormat="1" applyFont="1" applyFill="1" applyBorder="1" applyAlignment="1">
      <alignment horizontal="center" wrapText="1"/>
    </xf>
    <xf numFmtId="167" fontId="3" fillId="7" borderId="27" xfId="0" applyNumberFormat="1" applyFont="1" applyFill="1" applyBorder="1" applyAlignment="1">
      <alignment horizontal="center" wrapText="1"/>
    </xf>
    <xf numFmtId="165" fontId="3" fillId="7" borderId="27" xfId="0" applyNumberFormat="1" applyFont="1" applyFill="1" applyBorder="1" applyAlignment="1">
      <alignment horizontal="center" wrapText="1"/>
    </xf>
    <xf numFmtId="1" fontId="4" fillId="0" borderId="26" xfId="0" applyNumberFormat="1" applyFont="1" applyBorder="1" applyAlignment="1">
      <alignment horizontal="center" wrapText="1"/>
    </xf>
    <xf numFmtId="0" fontId="4" fillId="0" borderId="27" xfId="0" applyFont="1" applyBorder="1" applyAlignment="1">
      <alignment horizontal="left" shrinkToFit="1"/>
    </xf>
    <xf numFmtId="0" fontId="4" fillId="0" borderId="27" xfId="0" applyFont="1" applyBorder="1" applyAlignment="1">
      <alignment horizontal="center" wrapText="1"/>
    </xf>
    <xf numFmtId="1" fontId="4" fillId="0" borderId="27" xfId="0" applyNumberFormat="1" applyFont="1" applyBorder="1" applyAlignment="1">
      <alignment horizontal="center" wrapText="1"/>
    </xf>
    <xf numFmtId="167" fontId="4" fillId="0" borderId="27" xfId="0" applyNumberFormat="1" applyFont="1" applyBorder="1" applyAlignment="1">
      <alignment horizontal="center" wrapText="1"/>
    </xf>
    <xf numFmtId="3" fontId="4" fillId="0" borderId="27" xfId="0" applyNumberFormat="1" applyFont="1" applyBorder="1" applyAlignment="1">
      <alignment horizontal="center" wrapText="1"/>
    </xf>
    <xf numFmtId="167" fontId="3" fillId="0" borderId="27" xfId="0" applyNumberFormat="1" applyFont="1" applyBorder="1" applyAlignment="1">
      <alignment horizontal="center" wrapText="1"/>
    </xf>
    <xf numFmtId="165" fontId="3" fillId="0" borderId="27" xfId="0" applyNumberFormat="1" applyFont="1" applyBorder="1" applyAlignment="1">
      <alignment horizontal="center" wrapText="1"/>
    </xf>
    <xf numFmtId="49" fontId="13" fillId="0" borderId="0" xfId="0" applyNumberFormat="1" applyFont="1"/>
    <xf numFmtId="1" fontId="4" fillId="2" borderId="0" xfId="0" applyNumberFormat="1" applyFont="1" applyFill="1" applyAlignment="1">
      <alignment horizontal="center" vertical="top" wrapText="1"/>
    </xf>
    <xf numFmtId="1" fontId="4" fillId="7" borderId="28" xfId="0" applyNumberFormat="1" applyFont="1" applyFill="1" applyBorder="1" applyAlignment="1">
      <alignment horizontal="center" wrapText="1"/>
    </xf>
    <xf numFmtId="0" fontId="4" fillId="7" borderId="29" xfId="0" applyFont="1" applyFill="1" applyBorder="1" applyAlignment="1">
      <alignment horizontal="left" shrinkToFit="1"/>
    </xf>
    <xf numFmtId="0" fontId="4" fillId="7" borderId="29" xfId="0" applyFont="1" applyFill="1" applyBorder="1" applyAlignment="1">
      <alignment horizontal="center" wrapText="1"/>
    </xf>
    <xf numFmtId="1" fontId="4" fillId="7" borderId="29" xfId="0" applyNumberFormat="1" applyFont="1" applyFill="1" applyBorder="1" applyAlignment="1">
      <alignment horizontal="center" wrapText="1"/>
    </xf>
    <xf numFmtId="167" fontId="4" fillId="7" borderId="29" xfId="0" applyNumberFormat="1" applyFont="1" applyFill="1" applyBorder="1" applyAlignment="1">
      <alignment horizontal="center" wrapText="1"/>
    </xf>
    <xf numFmtId="3" fontId="4" fillId="7" borderId="29" xfId="0" applyNumberFormat="1" applyFont="1" applyFill="1" applyBorder="1" applyAlignment="1">
      <alignment horizontal="center" wrapText="1"/>
    </xf>
    <xf numFmtId="167" fontId="3" fillId="7" borderId="29" xfId="0" applyNumberFormat="1" applyFont="1" applyFill="1" applyBorder="1" applyAlignment="1">
      <alignment horizontal="center" wrapText="1"/>
    </xf>
    <xf numFmtId="165" fontId="3" fillId="7" borderId="29" xfId="0" applyNumberFormat="1" applyFont="1" applyFill="1" applyBorder="1" applyAlignment="1">
      <alignment horizontal="center" wrapText="1"/>
    </xf>
    <xf numFmtId="1" fontId="4" fillId="2" borderId="0" xfId="0" applyNumberFormat="1" applyFont="1" applyFill="1" applyAlignment="1">
      <alignment vertical="top" wrapText="1"/>
    </xf>
    <xf numFmtId="170" fontId="20" fillId="2" borderId="0" xfId="0" applyNumberFormat="1" applyFont="1" applyFill="1" applyAlignment="1">
      <alignment horizontal="right" wrapText="1"/>
    </xf>
    <xf numFmtId="0" fontId="4" fillId="0" borderId="0" xfId="0" applyFont="1" applyAlignment="1">
      <alignment horizontal="left" vertical="top"/>
    </xf>
    <xf numFmtId="0" fontId="17" fillId="2" borderId="1" xfId="0" applyFont="1" applyFill="1" applyBorder="1" applyAlignment="1">
      <alignment horizontal="left" indent="1"/>
    </xf>
    <xf numFmtId="1" fontId="4" fillId="2" borderId="26" xfId="0" applyNumberFormat="1" applyFont="1" applyFill="1" applyBorder="1" applyAlignment="1">
      <alignment horizontal="left" wrapText="1"/>
    </xf>
    <xf numFmtId="0" fontId="4" fillId="0" borderId="31" xfId="0" applyFont="1" applyBorder="1" applyAlignment="1">
      <alignment horizontal="left" shrinkToFit="1"/>
    </xf>
    <xf numFmtId="0" fontId="9" fillId="2" borderId="56" xfId="0" applyFont="1" applyFill="1" applyBorder="1" applyAlignment="1">
      <alignment horizontal="left"/>
    </xf>
    <xf numFmtId="0" fontId="17" fillId="2" borderId="56" xfId="0" applyFont="1" applyFill="1" applyBorder="1"/>
    <xf numFmtId="0" fontId="3" fillId="2" borderId="56" xfId="0" applyFont="1" applyFill="1" applyBorder="1"/>
    <xf numFmtId="0" fontId="3" fillId="2" borderId="57" xfId="0" applyFont="1" applyFill="1" applyBorder="1"/>
    <xf numFmtId="0" fontId="0" fillId="2" borderId="56" xfId="0" applyFill="1" applyBorder="1" applyAlignment="1">
      <alignment horizontal="left"/>
    </xf>
    <xf numFmtId="0" fontId="3" fillId="2" borderId="56" xfId="0" applyFont="1" applyFill="1" applyBorder="1" applyAlignment="1">
      <alignment horizontal="left"/>
    </xf>
    <xf numFmtId="0" fontId="0" fillId="2" borderId="56" xfId="0" applyFill="1" applyBorder="1"/>
    <xf numFmtId="0" fontId="0" fillId="2" borderId="57" xfId="0" applyFill="1" applyBorder="1"/>
    <xf numFmtId="0" fontId="12" fillId="0" borderId="58" xfId="0" applyFont="1" applyBorder="1" applyAlignment="1">
      <alignment horizontal="right"/>
    </xf>
    <xf numFmtId="0" fontId="0" fillId="2" borderId="60" xfId="0" applyFill="1" applyBorder="1"/>
    <xf numFmtId="1" fontId="6" fillId="2" borderId="62" xfId="0" applyNumberFormat="1" applyFont="1" applyFill="1" applyBorder="1" applyAlignment="1" applyProtection="1">
      <alignment horizontal="center" vertical="center" wrapText="1"/>
      <protection locked="0"/>
    </xf>
    <xf numFmtId="1" fontId="6" fillId="2" borderId="40" xfId="0" applyNumberFormat="1" applyFont="1" applyFill="1" applyBorder="1" applyAlignment="1" applyProtection="1">
      <alignment horizontal="center" vertical="center" wrapText="1"/>
      <protection locked="0"/>
    </xf>
    <xf numFmtId="1" fontId="6" fillId="2" borderId="41" xfId="0" applyNumberFormat="1" applyFont="1" applyFill="1" applyBorder="1" applyAlignment="1" applyProtection="1">
      <alignment horizontal="center" vertical="center" wrapText="1"/>
      <protection locked="0"/>
    </xf>
    <xf numFmtId="1" fontId="6" fillId="2" borderId="42" xfId="0" applyNumberFormat="1" applyFont="1" applyFill="1" applyBorder="1" applyAlignment="1" applyProtection="1">
      <alignment horizontal="center" vertical="center" wrapText="1"/>
      <protection locked="0"/>
    </xf>
    <xf numFmtId="1" fontId="6" fillId="2" borderId="43" xfId="0" applyNumberFormat="1" applyFont="1" applyFill="1" applyBorder="1" applyAlignment="1" applyProtection="1">
      <alignment horizontal="center" vertical="center" wrapText="1"/>
      <protection locked="0"/>
    </xf>
    <xf numFmtId="3" fontId="6" fillId="2" borderId="4" xfId="0" applyNumberFormat="1" applyFont="1" applyFill="1" applyBorder="1" applyAlignment="1" applyProtection="1">
      <alignment horizontal="center" vertical="center" wrapText="1"/>
      <protection locked="0"/>
    </xf>
    <xf numFmtId="1" fontId="6" fillId="2" borderId="44" xfId="0" applyNumberFormat="1" applyFont="1" applyFill="1" applyBorder="1" applyAlignment="1" applyProtection="1">
      <alignment horizontal="center" vertical="center" wrapText="1"/>
      <protection locked="0"/>
    </xf>
    <xf numFmtId="1" fontId="6" fillId="2" borderId="3" xfId="0" applyNumberFormat="1" applyFont="1" applyFill="1" applyBorder="1" applyAlignment="1" applyProtection="1">
      <alignment horizontal="center" vertical="center" wrapText="1"/>
      <protection locked="0"/>
    </xf>
    <xf numFmtId="167" fontId="6" fillId="2" borderId="42" xfId="0" applyNumberFormat="1" applyFont="1" applyFill="1" applyBorder="1" applyAlignment="1" applyProtection="1">
      <alignment horizontal="center" vertical="center"/>
      <protection locked="0"/>
    </xf>
    <xf numFmtId="164" fontId="6" fillId="2" borderId="44" xfId="0" applyNumberFormat="1" applyFont="1" applyFill="1" applyBorder="1" applyAlignment="1" applyProtection="1">
      <alignment horizontal="center" vertical="center"/>
      <protection locked="0"/>
    </xf>
    <xf numFmtId="167" fontId="5" fillId="2" borderId="45" xfId="0" applyNumberFormat="1" applyFont="1" applyFill="1" applyBorder="1" applyAlignment="1" applyProtection="1">
      <alignment horizontal="center" vertical="center" wrapText="1"/>
      <protection locked="0"/>
    </xf>
    <xf numFmtId="167" fontId="5" fillId="3" borderId="4" xfId="0" applyNumberFormat="1" applyFont="1" applyFill="1" applyBorder="1" applyAlignment="1" applyProtection="1">
      <alignment horizontal="center" vertical="center" wrapText="1"/>
      <protection locked="0"/>
    </xf>
    <xf numFmtId="1" fontId="6" fillId="2" borderId="44" xfId="0" applyNumberFormat="1" applyFont="1" applyFill="1" applyBorder="1" applyAlignment="1" applyProtection="1">
      <alignment horizontal="center" vertical="center"/>
      <protection locked="0"/>
    </xf>
    <xf numFmtId="1" fontId="6" fillId="2" borderId="63" xfId="0" applyNumberFormat="1" applyFont="1" applyFill="1" applyBorder="1" applyAlignment="1" applyProtection="1">
      <alignment horizontal="left" vertical="center" wrapText="1"/>
      <protection locked="0"/>
    </xf>
    <xf numFmtId="1" fontId="6" fillId="5" borderId="62" xfId="0" applyNumberFormat="1" applyFont="1" applyFill="1" applyBorder="1" applyAlignment="1" applyProtection="1">
      <alignment horizontal="center" vertical="center" wrapText="1"/>
      <protection locked="0"/>
    </xf>
    <xf numFmtId="1" fontId="6" fillId="5" borderId="40" xfId="0" applyNumberFormat="1" applyFont="1" applyFill="1" applyBorder="1" applyAlignment="1" applyProtection="1">
      <alignment horizontal="center" vertical="center" wrapText="1"/>
      <protection locked="0"/>
    </xf>
    <xf numFmtId="1" fontId="6" fillId="5" borderId="41" xfId="0" applyNumberFormat="1" applyFont="1" applyFill="1" applyBorder="1" applyAlignment="1" applyProtection="1">
      <alignment horizontal="center" vertical="center" wrapText="1"/>
      <protection locked="0"/>
    </xf>
    <xf numFmtId="1" fontId="6" fillId="5" borderId="42" xfId="0" applyNumberFormat="1" applyFont="1" applyFill="1" applyBorder="1" applyAlignment="1" applyProtection="1">
      <alignment horizontal="center" vertical="center" wrapText="1"/>
      <protection locked="0"/>
    </xf>
    <xf numFmtId="3" fontId="6" fillId="5" borderId="4" xfId="0" applyNumberFormat="1" applyFont="1" applyFill="1" applyBorder="1" applyAlignment="1" applyProtection="1">
      <alignment horizontal="center" vertical="center" wrapText="1"/>
      <protection locked="0"/>
    </xf>
    <xf numFmtId="1" fontId="6" fillId="5" borderId="3" xfId="0" applyNumberFormat="1" applyFont="1" applyFill="1" applyBorder="1" applyAlignment="1" applyProtection="1">
      <alignment horizontal="center" vertical="center" wrapText="1"/>
      <protection locked="0"/>
    </xf>
    <xf numFmtId="167" fontId="6" fillId="5" borderId="42" xfId="0" applyNumberFormat="1" applyFont="1" applyFill="1" applyBorder="1" applyAlignment="1" applyProtection="1">
      <alignment horizontal="center" vertical="center"/>
      <protection locked="0"/>
    </xf>
    <xf numFmtId="164" fontId="6" fillId="5" borderId="44" xfId="0" applyNumberFormat="1" applyFont="1" applyFill="1" applyBorder="1" applyAlignment="1" applyProtection="1">
      <alignment horizontal="center" vertical="center"/>
      <protection locked="0"/>
    </xf>
    <xf numFmtId="167" fontId="5" fillId="5" borderId="45" xfId="0" applyNumberFormat="1" applyFont="1" applyFill="1" applyBorder="1" applyAlignment="1" applyProtection="1">
      <alignment horizontal="center" vertical="center" wrapText="1"/>
      <protection locked="0"/>
    </xf>
    <xf numFmtId="167" fontId="5" fillId="5" borderId="4" xfId="0" applyNumberFormat="1" applyFont="1" applyFill="1" applyBorder="1" applyAlignment="1" applyProtection="1">
      <alignment horizontal="center" vertical="center" wrapText="1"/>
      <protection locked="0"/>
    </xf>
    <xf numFmtId="1" fontId="6" fillId="5" borderId="44" xfId="0" applyNumberFormat="1" applyFont="1" applyFill="1" applyBorder="1" applyAlignment="1" applyProtection="1">
      <alignment horizontal="center" vertical="center"/>
      <protection locked="0"/>
    </xf>
    <xf numFmtId="1" fontId="6" fillId="5" borderId="63" xfId="0" applyNumberFormat="1" applyFont="1" applyFill="1" applyBorder="1" applyAlignment="1" applyProtection="1">
      <alignment horizontal="left" vertical="center" wrapText="1"/>
      <protection locked="0"/>
    </xf>
    <xf numFmtId="1" fontId="6" fillId="5" borderId="43" xfId="0" applyNumberFormat="1" applyFont="1" applyFill="1" applyBorder="1" applyAlignment="1" applyProtection="1">
      <alignment horizontal="center" vertical="center" wrapText="1"/>
      <protection locked="0"/>
    </xf>
    <xf numFmtId="1" fontId="6" fillId="5" borderId="44" xfId="0" applyNumberFormat="1" applyFont="1" applyFill="1" applyBorder="1" applyAlignment="1" applyProtection="1">
      <alignment horizontal="center" vertical="center" wrapText="1"/>
      <protection locked="0"/>
    </xf>
    <xf numFmtId="0" fontId="22" fillId="39" borderId="64" xfId="0" applyFont="1" applyFill="1" applyBorder="1" applyAlignment="1">
      <alignment horizontal="center" vertical="center" wrapText="1"/>
    </xf>
    <xf numFmtId="0" fontId="22" fillId="39" borderId="65" xfId="0" applyFont="1" applyFill="1" applyBorder="1" applyAlignment="1">
      <alignment horizontal="center" vertical="center" shrinkToFit="1"/>
    </xf>
    <xf numFmtId="0" fontId="22" fillId="39" borderId="65" xfId="0" applyFont="1" applyFill="1" applyBorder="1" applyAlignment="1">
      <alignment horizontal="center" vertical="center"/>
    </xf>
    <xf numFmtId="0" fontId="22" fillId="39" borderId="66" xfId="0" applyFont="1" applyFill="1" applyBorder="1" applyAlignment="1">
      <alignment horizontal="center" vertical="center" wrapText="1"/>
    </xf>
    <xf numFmtId="0" fontId="22" fillId="39" borderId="67" xfId="0" applyFont="1" applyFill="1" applyBorder="1" applyAlignment="1">
      <alignment horizontal="center" vertical="center" wrapText="1"/>
    </xf>
    <xf numFmtId="0" fontId="22" fillId="39" borderId="65" xfId="0" applyFont="1" applyFill="1" applyBorder="1" applyAlignment="1">
      <alignment horizontal="center" vertical="center" wrapText="1"/>
    </xf>
    <xf numFmtId="0" fontId="22" fillId="39" borderId="68" xfId="0" applyFont="1" applyFill="1" applyBorder="1" applyAlignment="1">
      <alignment horizontal="center" vertical="center" wrapText="1"/>
    </xf>
    <xf numFmtId="0" fontId="22" fillId="39" borderId="67" xfId="0" applyFont="1" applyFill="1" applyBorder="1" applyAlignment="1">
      <alignment horizontal="center" vertical="center"/>
    </xf>
    <xf numFmtId="0" fontId="22" fillId="39" borderId="69" xfId="0" applyFont="1" applyFill="1" applyBorder="1" applyAlignment="1">
      <alignment horizontal="center" vertical="center" wrapText="1"/>
    </xf>
    <xf numFmtId="0" fontId="22" fillId="39" borderId="70" xfId="0" applyFont="1" applyFill="1" applyBorder="1" applyAlignment="1">
      <alignment horizontal="center" vertical="center" wrapText="1"/>
    </xf>
    <xf numFmtId="0" fontId="23" fillId="39" borderId="71" xfId="0" applyFont="1" applyFill="1" applyBorder="1" applyAlignment="1">
      <alignment horizontal="center" vertical="center" wrapText="1"/>
    </xf>
    <xf numFmtId="0" fontId="22" fillId="39" borderId="72" xfId="0" applyFont="1" applyFill="1" applyBorder="1" applyAlignment="1">
      <alignment horizontal="center" vertical="center" wrapText="1"/>
    </xf>
    <xf numFmtId="165" fontId="5" fillId="40" borderId="46" xfId="0" applyNumberFormat="1" applyFont="1" applyFill="1" applyBorder="1" applyAlignment="1">
      <alignment horizontal="center" vertical="center" wrapText="1"/>
    </xf>
    <xf numFmtId="165" fontId="5" fillId="40" borderId="73" xfId="0" applyNumberFormat="1" applyFont="1" applyFill="1" applyBorder="1" applyAlignment="1">
      <alignment horizontal="center" vertical="center" wrapText="1"/>
    </xf>
    <xf numFmtId="1" fontId="5" fillId="40" borderId="74" xfId="0" applyNumberFormat="1" applyFont="1" applyFill="1" applyBorder="1" applyAlignment="1">
      <alignment horizontal="center" vertical="center" wrapText="1"/>
    </xf>
    <xf numFmtId="0" fontId="5" fillId="40" borderId="75" xfId="0" applyFont="1" applyFill="1" applyBorder="1" applyAlignment="1">
      <alignment vertical="center" shrinkToFit="1"/>
    </xf>
    <xf numFmtId="0" fontId="5" fillId="40" borderId="75" xfId="0" applyFont="1" applyFill="1" applyBorder="1" applyAlignment="1">
      <alignment horizontal="center" vertical="center"/>
    </xf>
    <xf numFmtId="0" fontId="5" fillId="40" borderId="76" xfId="0" applyFont="1" applyFill="1" applyBorder="1" applyAlignment="1">
      <alignment horizontal="center" vertical="center" wrapText="1"/>
    </xf>
    <xf numFmtId="1" fontId="5" fillId="40" borderId="77" xfId="0" applyNumberFormat="1" applyFont="1" applyFill="1" applyBorder="1" applyAlignment="1">
      <alignment horizontal="center" vertical="center" wrapText="1"/>
    </xf>
    <xf numFmtId="1" fontId="5" fillId="40" borderId="78" xfId="0" applyNumberFormat="1" applyFont="1" applyFill="1" applyBorder="1" applyAlignment="1">
      <alignment horizontal="center" vertical="center" wrapText="1"/>
    </xf>
    <xf numFmtId="3" fontId="5" fillId="40" borderId="79" xfId="0" applyNumberFormat="1" applyFont="1" applyFill="1" applyBorder="1" applyAlignment="1">
      <alignment horizontal="center" vertical="center" wrapText="1"/>
    </xf>
    <xf numFmtId="1" fontId="5" fillId="40" borderId="79" xfId="0" applyNumberFormat="1" applyFont="1" applyFill="1" applyBorder="1" applyAlignment="1">
      <alignment horizontal="center" vertical="center" wrapText="1"/>
    </xf>
    <xf numFmtId="1" fontId="5" fillId="40" borderId="80" xfId="0" applyNumberFormat="1" applyFont="1" applyFill="1" applyBorder="1" applyAlignment="1">
      <alignment horizontal="center" vertical="center" wrapText="1"/>
    </xf>
    <xf numFmtId="167" fontId="5" fillId="40" borderId="77" xfId="0" applyNumberFormat="1" applyFont="1" applyFill="1" applyBorder="1" applyAlignment="1">
      <alignment horizontal="center" vertical="center"/>
    </xf>
    <xf numFmtId="164" fontId="5" fillId="40" borderId="79" xfId="0" applyNumberFormat="1" applyFont="1" applyFill="1" applyBorder="1" applyAlignment="1">
      <alignment horizontal="center" vertical="center"/>
    </xf>
    <xf numFmtId="167" fontId="5" fillId="40" borderId="81" xfId="0" applyNumberFormat="1" applyFont="1" applyFill="1" applyBorder="1" applyAlignment="1">
      <alignment horizontal="center" vertical="center" wrapText="1"/>
    </xf>
    <xf numFmtId="167" fontId="5" fillId="40" borderId="82" xfId="0" applyNumberFormat="1" applyFont="1" applyFill="1" applyBorder="1" applyAlignment="1">
      <alignment horizontal="center" vertical="center" wrapText="1"/>
    </xf>
    <xf numFmtId="1" fontId="5" fillId="40" borderId="83" xfId="0" applyNumberFormat="1" applyFont="1" applyFill="1" applyBorder="1" applyAlignment="1">
      <alignment horizontal="center" vertical="center" wrapText="1"/>
    </xf>
    <xf numFmtId="0" fontId="12" fillId="0" borderId="60" xfId="0" applyFont="1" applyBorder="1" applyAlignment="1">
      <alignment horizontal="right"/>
    </xf>
    <xf numFmtId="0" fontId="0" fillId="2" borderId="84" xfId="0" applyFill="1" applyBorder="1"/>
    <xf numFmtId="0" fontId="3" fillId="41" borderId="85" xfId="0" applyFont="1" applyFill="1" applyBorder="1" applyAlignment="1">
      <alignment horizontal="center" vertical="center" wrapText="1"/>
    </xf>
    <xf numFmtId="0" fontId="3" fillId="41" borderId="86" xfId="0" applyFont="1" applyFill="1" applyBorder="1" applyAlignment="1">
      <alignment horizontal="center" vertical="center" wrapText="1"/>
    </xf>
    <xf numFmtId="0" fontId="3" fillId="41" borderId="87" xfId="0" applyFont="1" applyFill="1" applyBorder="1" applyAlignment="1">
      <alignment horizontal="center" vertical="center" wrapText="1"/>
    </xf>
    <xf numFmtId="1" fontId="5" fillId="42" borderId="7" xfId="0" applyNumberFormat="1" applyFont="1" applyFill="1" applyBorder="1" applyAlignment="1">
      <alignment horizontal="center" vertical="center" wrapText="1"/>
    </xf>
    <xf numFmtId="0" fontId="5" fillId="42" borderId="8" xfId="0" applyFont="1" applyFill="1" applyBorder="1" applyAlignment="1">
      <alignment horizontal="center" vertical="center" wrapText="1"/>
    </xf>
    <xf numFmtId="1" fontId="5" fillId="42" borderId="8" xfId="0" applyNumberFormat="1" applyFont="1" applyFill="1" applyBorder="1" applyAlignment="1">
      <alignment horizontal="center" vertical="center" wrapText="1"/>
    </xf>
    <xf numFmtId="167" fontId="5" fillId="42" borderId="8" xfId="0" applyNumberFormat="1" applyFont="1" applyFill="1" applyBorder="1" applyAlignment="1">
      <alignment horizontal="center" vertical="center" wrapText="1"/>
    </xf>
    <xf numFmtId="3" fontId="5" fillId="42" borderId="8" xfId="0" applyNumberFormat="1" applyFont="1" applyFill="1" applyBorder="1" applyAlignment="1">
      <alignment horizontal="center" vertical="center" wrapText="1"/>
    </xf>
    <xf numFmtId="165" fontId="5" fillId="42" borderId="9" xfId="0" applyNumberFormat="1" applyFont="1" applyFill="1" applyBorder="1" applyAlignment="1">
      <alignment horizontal="center" vertical="center" wrapText="1"/>
    </xf>
    <xf numFmtId="0" fontId="17" fillId="2" borderId="60" xfId="0" applyFont="1" applyFill="1" applyBorder="1" applyProtection="1">
      <protection locked="0"/>
    </xf>
    <xf numFmtId="3" fontId="3" fillId="2" borderId="5" xfId="0" applyNumberFormat="1" applyFont="1" applyFill="1" applyBorder="1" applyAlignment="1">
      <alignment horizontal="left"/>
    </xf>
    <xf numFmtId="1" fontId="3" fillId="2" borderId="10" xfId="0" applyNumberFormat="1" applyFont="1" applyFill="1" applyBorder="1"/>
    <xf numFmtId="0" fontId="3" fillId="41" borderId="89" xfId="0" applyFont="1" applyFill="1" applyBorder="1" applyAlignment="1">
      <alignment horizontal="center" vertical="center" wrapText="1"/>
    </xf>
    <xf numFmtId="1" fontId="4" fillId="7" borderId="90" xfId="0" applyNumberFormat="1" applyFont="1" applyFill="1" applyBorder="1" applyAlignment="1">
      <alignment horizontal="center" wrapText="1"/>
    </xf>
    <xf numFmtId="1" fontId="4" fillId="2" borderId="30" xfId="0" applyNumberFormat="1" applyFont="1" applyFill="1" applyBorder="1" applyAlignment="1">
      <alignment horizontal="center" wrapText="1"/>
    </xf>
    <xf numFmtId="1" fontId="4" fillId="7" borderId="30" xfId="0" applyNumberFormat="1" applyFont="1" applyFill="1" applyBorder="1" applyAlignment="1">
      <alignment horizontal="center" wrapText="1"/>
    </xf>
    <xf numFmtId="1" fontId="4" fillId="0" borderId="30" xfId="0" applyNumberFormat="1" applyFont="1" applyBorder="1" applyAlignment="1">
      <alignment horizontal="center" wrapText="1"/>
    </xf>
    <xf numFmtId="0" fontId="3" fillId="2" borderId="0" xfId="0" applyFont="1" applyFill="1" applyAlignment="1">
      <alignment vertical="top" wrapText="1"/>
    </xf>
    <xf numFmtId="1" fontId="41" fillId="2" borderId="0" xfId="0" applyNumberFormat="1" applyFont="1" applyFill="1" applyAlignment="1">
      <alignment vertical="top" wrapText="1"/>
    </xf>
    <xf numFmtId="0" fontId="3" fillId="43" borderId="86" xfId="0" applyFont="1" applyFill="1" applyBorder="1" applyAlignment="1">
      <alignment horizontal="center" vertical="center" wrapText="1"/>
    </xf>
    <xf numFmtId="0" fontId="8" fillId="44" borderId="8" xfId="0" applyFont="1" applyFill="1" applyBorder="1" applyAlignment="1">
      <alignment horizontal="center" vertical="center" wrapText="1"/>
    </xf>
    <xf numFmtId="1" fontId="8" fillId="44" borderId="8" xfId="0" applyNumberFormat="1" applyFont="1" applyFill="1" applyBorder="1" applyAlignment="1">
      <alignment horizontal="center" vertical="center" wrapText="1"/>
    </xf>
    <xf numFmtId="167" fontId="8" fillId="44" borderId="8" xfId="0" applyNumberFormat="1" applyFont="1" applyFill="1" applyBorder="1" applyAlignment="1">
      <alignment horizontal="center" vertical="center" wrapText="1"/>
    </xf>
    <xf numFmtId="1" fontId="8" fillId="44" borderId="12" xfId="0" applyNumberFormat="1" applyFont="1" applyFill="1" applyBorder="1" applyAlignment="1">
      <alignment horizontal="center" vertical="center" wrapText="1"/>
    </xf>
    <xf numFmtId="3" fontId="8" fillId="44" borderId="8" xfId="0" applyNumberFormat="1" applyFont="1" applyFill="1" applyBorder="1" applyAlignment="1">
      <alignment horizontal="center" vertical="center" wrapText="1"/>
    </xf>
    <xf numFmtId="1" fontId="8" fillId="44" borderId="11" xfId="0" applyNumberFormat="1" applyFont="1" applyFill="1" applyBorder="1" applyAlignment="1">
      <alignment horizontal="center" vertical="center" wrapText="1"/>
    </xf>
    <xf numFmtId="167" fontId="8" fillId="44" borderId="11" xfId="0" applyNumberFormat="1" applyFont="1" applyFill="1" applyBorder="1" applyAlignment="1">
      <alignment horizontal="center" vertical="center" wrapText="1"/>
    </xf>
    <xf numFmtId="165" fontId="8" fillId="44" borderId="9" xfId="0" applyNumberFormat="1" applyFont="1" applyFill="1" applyBorder="1" applyAlignment="1">
      <alignment horizontal="center" vertical="center" wrapText="1"/>
    </xf>
    <xf numFmtId="0" fontId="4" fillId="2" borderId="91" xfId="0" applyFont="1" applyFill="1" applyBorder="1" applyAlignment="1">
      <alignment horizontal="left" wrapText="1"/>
    </xf>
    <xf numFmtId="0" fontId="43" fillId="2" borderId="0" xfId="0" applyFont="1" applyFill="1"/>
    <xf numFmtId="167" fontId="4" fillId="2" borderId="27" xfId="0" applyNumberFormat="1" applyFont="1" applyFill="1" applyBorder="1" applyAlignment="1">
      <alignment horizontal="center" wrapText="1"/>
    </xf>
    <xf numFmtId="3" fontId="4" fillId="2" borderId="27" xfId="0" applyNumberFormat="1" applyFont="1" applyFill="1" applyBorder="1" applyAlignment="1">
      <alignment horizontal="center" wrapText="1"/>
    </xf>
    <xf numFmtId="1" fontId="4" fillId="2" borderId="27" xfId="0" applyNumberFormat="1" applyFont="1" applyFill="1" applyBorder="1" applyAlignment="1">
      <alignment horizontal="center" wrapText="1"/>
    </xf>
    <xf numFmtId="0" fontId="3" fillId="2" borderId="5" xfId="0" applyFont="1" applyFill="1" applyBorder="1" applyAlignment="1">
      <alignment horizontal="left"/>
    </xf>
    <xf numFmtId="0" fontId="7" fillId="2" borderId="0" xfId="0" applyFont="1" applyFill="1" applyAlignment="1">
      <alignment horizontal="left"/>
    </xf>
    <xf numFmtId="0" fontId="3" fillId="2" borderId="10" xfId="0" applyFont="1" applyFill="1" applyBorder="1"/>
    <xf numFmtId="167" fontId="5" fillId="42" borderId="11" xfId="0" applyNumberFormat="1" applyFont="1" applyFill="1" applyBorder="1" applyAlignment="1">
      <alignment horizontal="center" vertical="center" wrapText="1"/>
    </xf>
    <xf numFmtId="1" fontId="5" fillId="42" borderId="12" xfId="0" applyNumberFormat="1" applyFont="1" applyFill="1" applyBorder="1" applyAlignment="1">
      <alignment horizontal="center" vertical="center" wrapText="1"/>
    </xf>
    <xf numFmtId="1" fontId="5" fillId="42" borderId="11" xfId="0" applyNumberFormat="1" applyFont="1" applyFill="1" applyBorder="1" applyAlignment="1">
      <alignment horizontal="center" vertical="center" wrapText="1"/>
    </xf>
    <xf numFmtId="0" fontId="7" fillId="2" borderId="93" xfId="0" applyFont="1" applyFill="1" applyBorder="1" applyAlignment="1">
      <alignment horizontal="left"/>
    </xf>
    <xf numFmtId="0" fontId="4" fillId="2" borderId="93" xfId="0" applyFont="1" applyFill="1" applyBorder="1" applyAlignment="1">
      <alignment horizontal="left" wrapText="1"/>
    </xf>
    <xf numFmtId="0" fontId="4" fillId="2" borderId="93" xfId="0" applyFont="1" applyFill="1" applyBorder="1" applyAlignment="1">
      <alignment horizontal="center" wrapText="1"/>
    </xf>
    <xf numFmtId="0" fontId="4" fillId="2" borderId="94" xfId="0" applyFont="1" applyFill="1" applyBorder="1"/>
    <xf numFmtId="0" fontId="4" fillId="2" borderId="96" xfId="0" applyFont="1" applyFill="1" applyBorder="1"/>
    <xf numFmtId="0" fontId="4" fillId="2" borderId="95" xfId="0" applyFont="1" applyFill="1" applyBorder="1"/>
    <xf numFmtId="0" fontId="3" fillId="2" borderId="91" xfId="0" applyFont="1" applyFill="1" applyBorder="1" applyAlignment="1">
      <alignment vertical="top" wrapText="1"/>
    </xf>
    <xf numFmtId="0" fontId="3" fillId="2" borderId="91" xfId="0" applyFont="1" applyFill="1" applyBorder="1" applyAlignment="1">
      <alignment wrapText="1"/>
    </xf>
    <xf numFmtId="0" fontId="4" fillId="2" borderId="98" xfId="0" applyFont="1" applyFill="1" applyBorder="1"/>
    <xf numFmtId="1" fontId="4" fillId="7" borderId="99" xfId="0" applyNumberFormat="1" applyFont="1" applyFill="1" applyBorder="1" applyAlignment="1">
      <alignment horizontal="center" wrapText="1"/>
    </xf>
    <xf numFmtId="0" fontId="4" fillId="7" borderId="100" xfId="0" applyFont="1" applyFill="1" applyBorder="1" applyAlignment="1">
      <alignment horizontal="left" shrinkToFit="1"/>
    </xf>
    <xf numFmtId="0" fontId="4" fillId="7" borderId="100" xfId="0" applyFont="1" applyFill="1" applyBorder="1" applyAlignment="1">
      <alignment horizontal="center" wrapText="1"/>
    </xf>
    <xf numFmtId="167" fontId="4" fillId="7" borderId="100" xfId="0" applyNumberFormat="1" applyFont="1" applyFill="1" applyBorder="1" applyAlignment="1">
      <alignment horizontal="center" wrapText="1"/>
    </xf>
    <xf numFmtId="1" fontId="4" fillId="7" borderId="100" xfId="0" applyNumberFormat="1" applyFont="1" applyFill="1" applyBorder="1" applyAlignment="1">
      <alignment horizontal="center" wrapText="1"/>
    </xf>
    <xf numFmtId="3" fontId="4" fillId="7" borderId="100" xfId="0" applyNumberFormat="1" applyFont="1" applyFill="1" applyBorder="1" applyAlignment="1">
      <alignment horizontal="center" wrapText="1"/>
    </xf>
    <xf numFmtId="1" fontId="4" fillId="7" borderId="101" xfId="0" applyNumberFormat="1" applyFont="1" applyFill="1" applyBorder="1" applyAlignment="1">
      <alignment horizontal="center" wrapText="1"/>
    </xf>
    <xf numFmtId="167" fontId="3" fillId="7" borderId="100" xfId="0" applyNumberFormat="1" applyFont="1" applyFill="1" applyBorder="1" applyAlignment="1">
      <alignment horizontal="center" wrapText="1"/>
    </xf>
    <xf numFmtId="165" fontId="3" fillId="7" borderId="100" xfId="0" applyNumberFormat="1" applyFont="1" applyFill="1" applyBorder="1" applyAlignment="1">
      <alignment horizontal="center" wrapText="1"/>
    </xf>
    <xf numFmtId="0" fontId="13" fillId="2" borderId="14" xfId="0" applyFont="1" applyFill="1" applyBorder="1" applyAlignment="1">
      <alignment horizontal="left"/>
    </xf>
    <xf numFmtId="0" fontId="13" fillId="2" borderId="17" xfId="0" applyFont="1" applyFill="1" applyBorder="1" applyAlignment="1">
      <alignment horizontal="left"/>
    </xf>
    <xf numFmtId="0" fontId="13" fillId="2" borderId="104" xfId="0" applyFont="1" applyFill="1" applyBorder="1" applyAlignment="1">
      <alignment horizontal="left"/>
    </xf>
    <xf numFmtId="0" fontId="13" fillId="2" borderId="105" xfId="0" applyFont="1" applyFill="1" applyBorder="1" applyAlignment="1">
      <alignment horizontal="left"/>
    </xf>
    <xf numFmtId="0" fontId="13" fillId="2" borderId="106" xfId="0" applyFont="1" applyFill="1" applyBorder="1" applyAlignment="1">
      <alignment horizontal="left"/>
    </xf>
    <xf numFmtId="0" fontId="0" fillId="2" borderId="104" xfId="0" applyFill="1" applyBorder="1"/>
    <xf numFmtId="0" fontId="0" fillId="2" borderId="105" xfId="0" applyFill="1" applyBorder="1"/>
    <xf numFmtId="0" fontId="13" fillId="2" borderId="105" xfId="0" applyFont="1" applyFill="1" applyBorder="1"/>
    <xf numFmtId="0" fontId="0" fillId="2" borderId="106" xfId="0" applyFill="1" applyBorder="1"/>
    <xf numFmtId="1" fontId="6" fillId="46" borderId="40" xfId="0" applyNumberFormat="1" applyFont="1" applyFill="1" applyBorder="1" applyAlignment="1" applyProtection="1">
      <alignment horizontal="center" vertical="center" wrapText="1"/>
      <protection locked="0"/>
    </xf>
    <xf numFmtId="0" fontId="3" fillId="0" borderId="5" xfId="0" applyFont="1" applyBorder="1" applyAlignment="1" applyProtection="1">
      <alignment horizontal="left" indent="1"/>
      <protection locked="0"/>
    </xf>
    <xf numFmtId="0" fontId="3" fillId="0" borderId="58" xfId="0" applyFont="1" applyBorder="1" applyAlignment="1" applyProtection="1">
      <alignment horizontal="left" indent="1"/>
      <protection locked="0"/>
    </xf>
    <xf numFmtId="0" fontId="3" fillId="0" borderId="10" xfId="0" applyFont="1" applyBorder="1" applyAlignment="1" applyProtection="1">
      <alignment horizontal="left" indent="1"/>
      <protection locked="0"/>
    </xf>
    <xf numFmtId="0" fontId="3" fillId="0" borderId="59" xfId="0" applyFont="1" applyBorder="1" applyAlignment="1" applyProtection="1">
      <alignment horizontal="left" indent="1"/>
      <protection locked="0"/>
    </xf>
    <xf numFmtId="0" fontId="3" fillId="0" borderId="32"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61"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60" xfId="0" applyFont="1" applyBorder="1" applyAlignment="1" applyProtection="1">
      <alignment horizontal="left" vertical="top" wrapText="1"/>
      <protection locked="0"/>
    </xf>
    <xf numFmtId="0" fontId="3" fillId="0" borderId="33"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58" xfId="0" applyFont="1" applyBorder="1" applyAlignment="1" applyProtection="1">
      <alignment horizontal="left" vertical="top" wrapText="1"/>
      <protection locked="0"/>
    </xf>
    <xf numFmtId="0" fontId="3" fillId="2" borderId="10" xfId="0" applyFont="1" applyFill="1" applyBorder="1" applyAlignment="1" applyProtection="1">
      <alignment horizontal="left" indent="1"/>
      <protection locked="0"/>
    </xf>
    <xf numFmtId="0" fontId="3" fillId="2" borderId="5" xfId="0" applyFont="1" applyFill="1" applyBorder="1" applyAlignment="1" applyProtection="1">
      <alignment horizontal="left" indent="1"/>
      <protection locked="0"/>
    </xf>
    <xf numFmtId="0" fontId="3" fillId="2" borderId="58" xfId="0" applyFont="1" applyFill="1" applyBorder="1" applyAlignment="1" applyProtection="1">
      <alignment horizontal="left" indent="1"/>
      <protection locked="0"/>
    </xf>
    <xf numFmtId="0" fontId="3" fillId="2" borderId="59" xfId="0" applyFont="1" applyFill="1" applyBorder="1" applyAlignment="1" applyProtection="1">
      <alignment horizontal="left" indent="1"/>
      <protection locked="0"/>
    </xf>
    <xf numFmtId="0" fontId="3" fillId="0" borderId="2"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14" fontId="3" fillId="0" borderId="5" xfId="0" applyNumberFormat="1" applyFont="1" applyBorder="1" applyAlignment="1" applyProtection="1">
      <alignment horizontal="left" indent="1"/>
      <protection locked="0"/>
    </xf>
    <xf numFmtId="1" fontId="3" fillId="45" borderId="5" xfId="28" applyNumberFormat="1" applyFont="1" applyFill="1" applyBorder="1" applyAlignment="1" applyProtection="1">
      <alignment horizontal="left" indent="1"/>
      <protection locked="0"/>
    </xf>
    <xf numFmtId="0" fontId="3" fillId="6" borderId="0" xfId="0" applyFont="1" applyFill="1" applyAlignment="1">
      <alignment horizontal="left" indent="1"/>
    </xf>
    <xf numFmtId="0" fontId="10" fillId="2" borderId="0" xfId="0" applyFont="1" applyFill="1" applyAlignment="1">
      <alignment horizontal="left" vertical="top" wrapText="1"/>
    </xf>
    <xf numFmtId="0" fontId="1" fillId="2" borderId="5" xfId="35" applyFill="1" applyBorder="1" applyAlignment="1" applyProtection="1">
      <alignment horizontal="left" indent="1"/>
      <protection locked="0"/>
    </xf>
    <xf numFmtId="0" fontId="16" fillId="2" borderId="5" xfId="35" applyFont="1" applyFill="1" applyBorder="1" applyAlignment="1" applyProtection="1">
      <alignment horizontal="left" indent="1"/>
      <protection locked="0"/>
    </xf>
    <xf numFmtId="0" fontId="12" fillId="2" borderId="5" xfId="0" applyFont="1" applyFill="1" applyBorder="1" applyAlignment="1">
      <alignment horizontal="center"/>
    </xf>
    <xf numFmtId="0" fontId="3" fillId="0" borderId="0" xfId="0" applyFont="1" applyAlignment="1" applyProtection="1">
      <alignment horizontal="left" indent="1"/>
      <protection locked="0"/>
    </xf>
    <xf numFmtId="0" fontId="3" fillId="2" borderId="0" xfId="0" applyFont="1" applyFill="1" applyAlignment="1">
      <alignment horizontal="left" indent="1"/>
    </xf>
    <xf numFmtId="0" fontId="3" fillId="2" borderId="60" xfId="0" applyFont="1" applyFill="1" applyBorder="1" applyAlignment="1">
      <alignment horizontal="left" indent="1"/>
    </xf>
    <xf numFmtId="0" fontId="3" fillId="0" borderId="60" xfId="0" applyFont="1" applyBorder="1" applyAlignment="1" applyProtection="1">
      <alignment horizontal="left" indent="1"/>
      <protection locked="0"/>
    </xf>
    <xf numFmtId="0" fontId="1" fillId="0" borderId="10" xfId="35" applyNumberFormat="1" applyBorder="1" applyAlignment="1" applyProtection="1">
      <alignment horizontal="left" indent="1"/>
      <protection locked="0"/>
    </xf>
    <xf numFmtId="1" fontId="3" fillId="0" borderId="5" xfId="28" applyNumberFormat="1" applyFont="1" applyBorder="1" applyAlignment="1" applyProtection="1">
      <alignment horizontal="left" indent="1"/>
      <protection locked="0"/>
    </xf>
    <xf numFmtId="0" fontId="4" fillId="2" borderId="27" xfId="0" applyFont="1" applyFill="1" applyBorder="1" applyAlignment="1">
      <alignment horizontal="left" wrapText="1"/>
    </xf>
    <xf numFmtId="167" fontId="4" fillId="2" borderId="27" xfId="0" applyNumberFormat="1" applyFont="1" applyFill="1" applyBorder="1" applyAlignment="1">
      <alignment horizontal="center" wrapText="1"/>
    </xf>
    <xf numFmtId="3" fontId="4" fillId="2" borderId="27" xfId="0" applyNumberFormat="1" applyFont="1" applyFill="1" applyBorder="1" applyAlignment="1">
      <alignment horizontal="center" wrapText="1"/>
    </xf>
    <xf numFmtId="1" fontId="4" fillId="2" borderId="27" xfId="0" applyNumberFormat="1" applyFont="1" applyFill="1" applyBorder="1" applyAlignment="1">
      <alignment horizontal="center" wrapText="1"/>
    </xf>
    <xf numFmtId="1" fontId="4" fillId="7" borderId="102" xfId="0" applyNumberFormat="1" applyFont="1" applyFill="1" applyBorder="1" applyAlignment="1">
      <alignment horizontal="left" wrapText="1"/>
    </xf>
    <xf numFmtId="0" fontId="4" fillId="7" borderId="103" xfId="0" applyFont="1" applyFill="1" applyBorder="1" applyAlignment="1">
      <alignment horizontal="left" wrapText="1"/>
    </xf>
    <xf numFmtId="0" fontId="4" fillId="0" borderId="27" xfId="0" applyFont="1" applyBorder="1" applyAlignment="1">
      <alignment horizontal="left" wrapText="1"/>
    </xf>
    <xf numFmtId="0" fontId="4" fillId="7" borderId="38" xfId="0" applyFont="1" applyFill="1" applyBorder="1" applyAlignment="1">
      <alignment horizontal="left" shrinkToFit="1"/>
    </xf>
    <xf numFmtId="0" fontId="0" fillId="0" borderId="39" xfId="0" applyBorder="1" applyAlignment="1">
      <alignment horizontal="left"/>
    </xf>
    <xf numFmtId="0" fontId="4" fillId="0" borderId="31" xfId="0" applyFont="1" applyBorder="1" applyAlignment="1">
      <alignment horizontal="left" wrapText="1"/>
    </xf>
    <xf numFmtId="0" fontId="4" fillId="0" borderId="34" xfId="0" applyFont="1" applyBorder="1" applyAlignment="1">
      <alignment horizontal="left" wrapText="1"/>
    </xf>
    <xf numFmtId="0" fontId="4" fillId="7" borderId="31" xfId="0" applyFont="1" applyFill="1" applyBorder="1" applyAlignment="1">
      <alignment horizontal="left" wrapText="1"/>
    </xf>
    <xf numFmtId="0" fontId="4" fillId="7" borderId="34" xfId="0" applyFont="1" applyFill="1" applyBorder="1" applyAlignment="1">
      <alignment horizontal="left" wrapText="1"/>
    </xf>
    <xf numFmtId="1" fontId="4" fillId="0" borderId="27" xfId="0" applyNumberFormat="1" applyFont="1" applyBorder="1" applyAlignment="1">
      <alignment horizontal="center" wrapText="1"/>
    </xf>
    <xf numFmtId="3" fontId="4" fillId="7" borderId="27" xfId="0" applyNumberFormat="1" applyFont="1" applyFill="1" applyBorder="1" applyAlignment="1">
      <alignment horizontal="center" wrapText="1"/>
    </xf>
    <xf numFmtId="0" fontId="4" fillId="7" borderId="30" xfId="0" applyFont="1" applyFill="1" applyBorder="1" applyAlignment="1">
      <alignment horizontal="left" wrapText="1"/>
    </xf>
    <xf numFmtId="167" fontId="4" fillId="7" borderId="27" xfId="0" applyNumberFormat="1" applyFont="1" applyFill="1" applyBorder="1" applyAlignment="1">
      <alignment horizontal="center" wrapText="1"/>
    </xf>
    <xf numFmtId="167" fontId="4" fillId="0" borderId="27" xfId="0" applyNumberFormat="1" applyFont="1" applyBorder="1" applyAlignment="1">
      <alignment horizontal="center" wrapText="1"/>
    </xf>
    <xf numFmtId="0" fontId="4" fillId="7" borderId="27" xfId="0" applyFont="1" applyFill="1" applyBorder="1" applyAlignment="1">
      <alignment horizontal="left" wrapText="1"/>
    </xf>
    <xf numFmtId="1" fontId="4" fillId="7" borderId="29" xfId="0" applyNumberFormat="1" applyFont="1" applyFill="1" applyBorder="1" applyAlignment="1">
      <alignment horizontal="center" wrapText="1"/>
    </xf>
    <xf numFmtId="0" fontId="4" fillId="7" borderId="36" xfId="0" applyFont="1" applyFill="1" applyBorder="1" applyAlignment="1">
      <alignment horizontal="left" wrapText="1"/>
    </xf>
    <xf numFmtId="0" fontId="4" fillId="7" borderId="37" xfId="0" applyFont="1" applyFill="1" applyBorder="1" applyAlignment="1">
      <alignment horizontal="left" wrapText="1"/>
    </xf>
    <xf numFmtId="3" fontId="4" fillId="7" borderId="29" xfId="0" applyNumberFormat="1" applyFont="1" applyFill="1" applyBorder="1" applyAlignment="1">
      <alignment horizontal="center" wrapText="1"/>
    </xf>
    <xf numFmtId="1" fontId="4" fillId="7" borderId="27" xfId="0" applyNumberFormat="1" applyFont="1" applyFill="1" applyBorder="1" applyAlignment="1">
      <alignment horizontal="center" wrapText="1"/>
    </xf>
    <xf numFmtId="0" fontId="8" fillId="44" borderId="12" xfId="0" applyFont="1" applyFill="1" applyBorder="1" applyAlignment="1">
      <alignment horizontal="left" vertical="center" wrapText="1"/>
    </xf>
    <xf numFmtId="0" fontId="8" fillId="44" borderId="11" xfId="0" applyFont="1" applyFill="1" applyBorder="1" applyAlignment="1">
      <alignment horizontal="left" vertical="center" wrapText="1"/>
    </xf>
    <xf numFmtId="167" fontId="8" fillId="44" borderId="12" xfId="0" applyNumberFormat="1" applyFont="1" applyFill="1" applyBorder="1" applyAlignment="1">
      <alignment horizontal="center" vertical="center" wrapText="1"/>
    </xf>
    <xf numFmtId="167" fontId="8" fillId="44" borderId="11" xfId="0" applyNumberFormat="1" applyFont="1" applyFill="1" applyBorder="1" applyAlignment="1">
      <alignment horizontal="center" vertical="center" wrapText="1"/>
    </xf>
    <xf numFmtId="3" fontId="8" fillId="44" borderId="12" xfId="0" applyNumberFormat="1" applyFont="1" applyFill="1" applyBorder="1" applyAlignment="1">
      <alignment horizontal="center" vertical="center" wrapText="1"/>
    </xf>
    <xf numFmtId="3" fontId="8" fillId="44" borderId="11" xfId="0" applyNumberFormat="1" applyFont="1" applyFill="1" applyBorder="1" applyAlignment="1">
      <alignment horizontal="center" vertical="center" wrapText="1"/>
    </xf>
    <xf numFmtId="0" fontId="18" fillId="44" borderId="12" xfId="0" applyFont="1" applyFill="1" applyBorder="1" applyAlignment="1">
      <alignment horizontal="center" vertical="center" wrapText="1"/>
    </xf>
    <xf numFmtId="0" fontId="18" fillId="44" borderId="35" xfId="0" applyFont="1" applyFill="1" applyBorder="1" applyAlignment="1">
      <alignment horizontal="center" vertical="center" wrapText="1"/>
    </xf>
    <xf numFmtId="1" fontId="8" fillId="44" borderId="12" xfId="0" applyNumberFormat="1" applyFont="1" applyFill="1" applyBorder="1" applyAlignment="1">
      <alignment horizontal="center" vertical="center" wrapText="1"/>
    </xf>
    <xf numFmtId="1" fontId="8" fillId="44" borderId="11" xfId="0" applyNumberFormat="1" applyFont="1" applyFill="1" applyBorder="1" applyAlignment="1">
      <alignment horizontal="center" vertical="center" wrapText="1"/>
    </xf>
    <xf numFmtId="3" fontId="4" fillId="0" borderId="27" xfId="0" applyNumberFormat="1" applyFont="1" applyBorder="1" applyAlignment="1">
      <alignment horizontal="center" wrapText="1"/>
    </xf>
    <xf numFmtId="0" fontId="4" fillId="0" borderId="30" xfId="0" applyFont="1" applyBorder="1" applyAlignment="1">
      <alignment horizontal="left" wrapText="1"/>
    </xf>
    <xf numFmtId="0" fontId="4" fillId="7" borderId="29" xfId="0" applyFont="1" applyFill="1" applyBorder="1" applyAlignment="1">
      <alignment horizontal="left" wrapText="1"/>
    </xf>
    <xf numFmtId="167" fontId="4" fillId="7" borderId="29" xfId="0" applyNumberFormat="1" applyFont="1" applyFill="1" applyBorder="1" applyAlignment="1">
      <alignment horizontal="center" wrapText="1"/>
    </xf>
    <xf numFmtId="0" fontId="4" fillId="2" borderId="0" xfId="0" applyFont="1" applyFill="1" applyAlignment="1">
      <alignment wrapText="1"/>
    </xf>
    <xf numFmtId="0" fontId="0" fillId="0" borderId="0" xfId="0"/>
    <xf numFmtId="49" fontId="3" fillId="7" borderId="31" xfId="0" applyNumberFormat="1" applyFont="1" applyFill="1" applyBorder="1" applyAlignment="1">
      <alignment horizontal="left" wrapText="1"/>
    </xf>
    <xf numFmtId="49" fontId="3" fillId="7" borderId="30" xfId="0" applyNumberFormat="1" applyFont="1" applyFill="1" applyBorder="1" applyAlignment="1">
      <alignment horizontal="left" wrapText="1"/>
    </xf>
    <xf numFmtId="14" fontId="3" fillId="2" borderId="5" xfId="0" applyNumberFormat="1" applyFont="1" applyFill="1" applyBorder="1"/>
    <xf numFmtId="0" fontId="3" fillId="2" borderId="5" xfId="0" applyFont="1" applyFill="1" applyBorder="1"/>
    <xf numFmtId="14" fontId="3" fillId="2" borderId="5" xfId="0" applyNumberFormat="1" applyFont="1" applyFill="1" applyBorder="1" applyAlignment="1">
      <alignment horizontal="left" wrapText="1"/>
    </xf>
    <xf numFmtId="0" fontId="3" fillId="2" borderId="5" xfId="0" applyFont="1" applyFill="1" applyBorder="1" applyAlignment="1">
      <alignment horizontal="left" wrapText="1"/>
    </xf>
    <xf numFmtId="0" fontId="5" fillId="42" borderId="12" xfId="0" applyFont="1" applyFill="1" applyBorder="1" applyAlignment="1">
      <alignment horizontal="left" vertical="center" wrapText="1"/>
    </xf>
    <xf numFmtId="0" fontId="5" fillId="42" borderId="9" xfId="0" applyFont="1" applyFill="1" applyBorder="1" applyAlignment="1">
      <alignment horizontal="left" vertical="center" wrapText="1"/>
    </xf>
    <xf numFmtId="0" fontId="5" fillId="42" borderId="11" xfId="0" applyFont="1" applyFill="1" applyBorder="1" applyAlignment="1">
      <alignment horizontal="left" vertical="center" wrapText="1"/>
    </xf>
    <xf numFmtId="165" fontId="20" fillId="42" borderId="12" xfId="0" applyNumberFormat="1" applyFont="1" applyFill="1" applyBorder="1" applyAlignment="1">
      <alignment horizontal="center" vertical="center" wrapText="1"/>
    </xf>
    <xf numFmtId="165" fontId="20" fillId="42" borderId="35" xfId="0" applyNumberFormat="1" applyFont="1" applyFill="1" applyBorder="1" applyAlignment="1">
      <alignment horizontal="center" vertical="center" wrapText="1"/>
    </xf>
    <xf numFmtId="167" fontId="5" fillId="42" borderId="12" xfId="0" applyNumberFormat="1" applyFont="1" applyFill="1" applyBorder="1" applyAlignment="1">
      <alignment horizontal="center" vertical="center" wrapText="1"/>
    </xf>
    <xf numFmtId="167" fontId="5" fillId="42" borderId="11" xfId="0" applyNumberFormat="1" applyFont="1" applyFill="1" applyBorder="1" applyAlignment="1">
      <alignment horizontal="center" vertical="center" wrapText="1"/>
    </xf>
    <xf numFmtId="1" fontId="5" fillId="42" borderId="12" xfId="0" applyNumberFormat="1" applyFont="1" applyFill="1" applyBorder="1" applyAlignment="1">
      <alignment horizontal="center" vertical="center" wrapText="1"/>
    </xf>
    <xf numFmtId="1" fontId="5" fillId="42" borderId="11" xfId="0" applyNumberFormat="1" applyFont="1" applyFill="1" applyBorder="1" applyAlignment="1">
      <alignment horizontal="center" vertical="center" wrapText="1"/>
    </xf>
    <xf numFmtId="0" fontId="3" fillId="2" borderId="27" xfId="0" applyFont="1" applyFill="1" applyBorder="1" applyAlignment="1">
      <alignment horizontal="left" wrapText="1"/>
    </xf>
    <xf numFmtId="0" fontId="3" fillId="7" borderId="27" xfId="0" applyFont="1" applyFill="1" applyBorder="1" applyAlignment="1">
      <alignment horizontal="left" wrapText="1"/>
    </xf>
    <xf numFmtId="0" fontId="3" fillId="2" borderId="10" xfId="0" applyFont="1" applyFill="1" applyBorder="1"/>
    <xf numFmtId="14" fontId="3" fillId="2" borderId="5" xfId="0" applyNumberFormat="1" applyFont="1" applyFill="1" applyBorder="1" applyAlignment="1">
      <alignment horizontal="left"/>
    </xf>
    <xf numFmtId="1" fontId="3" fillId="2" borderId="10" xfId="0" applyNumberFormat="1" applyFont="1" applyFill="1" applyBorder="1" applyAlignment="1">
      <alignment horizontal="left"/>
    </xf>
    <xf numFmtId="0" fontId="3" fillId="2" borderId="10" xfId="0" applyFont="1" applyFill="1" applyBorder="1" applyAlignment="1">
      <alignment horizontal="left"/>
    </xf>
    <xf numFmtId="14" fontId="3" fillId="2" borderId="10" xfId="0" applyNumberFormat="1" applyFont="1" applyFill="1" applyBorder="1" applyAlignment="1">
      <alignment horizontal="left"/>
    </xf>
    <xf numFmtId="0" fontId="7" fillId="2" borderId="92" xfId="0" applyFont="1" applyFill="1" applyBorder="1" applyAlignment="1">
      <alignment horizontal="left"/>
    </xf>
    <xf numFmtId="0" fontId="7" fillId="2" borderId="93" xfId="0" applyFont="1" applyFill="1" applyBorder="1" applyAlignment="1">
      <alignment horizontal="left"/>
    </xf>
    <xf numFmtId="0" fontId="7" fillId="2" borderId="95" xfId="0" applyFont="1" applyFill="1" applyBorder="1" applyAlignment="1">
      <alignment horizontal="left"/>
    </xf>
    <xf numFmtId="0" fontId="7" fillId="2" borderId="0" xfId="0" applyFont="1" applyFill="1" applyAlignment="1">
      <alignment horizontal="left"/>
    </xf>
    <xf numFmtId="0" fontId="11" fillId="2" borderId="95" xfId="0" applyFont="1" applyFill="1" applyBorder="1" applyAlignment="1">
      <alignment horizontal="center" shrinkToFit="1"/>
    </xf>
    <xf numFmtId="0" fontId="11" fillId="2" borderId="0" xfId="0" applyFont="1" applyFill="1" applyAlignment="1">
      <alignment horizontal="center" shrinkToFit="1"/>
    </xf>
    <xf numFmtId="0" fontId="3" fillId="41" borderId="86" xfId="0" applyFont="1" applyFill="1" applyBorder="1" applyAlignment="1">
      <alignment horizontal="center" vertical="center" wrapText="1"/>
    </xf>
    <xf numFmtId="0" fontId="4" fillId="2" borderId="0" xfId="0" applyFont="1" applyFill="1" applyAlignment="1">
      <alignment horizontal="right"/>
    </xf>
    <xf numFmtId="0" fontId="3" fillId="2" borderId="10" xfId="0" applyFont="1" applyFill="1" applyBorder="1" applyAlignment="1">
      <alignment horizontal="center"/>
    </xf>
    <xf numFmtId="0" fontId="4" fillId="2" borderId="95" xfId="0" applyFont="1" applyFill="1" applyBorder="1" applyAlignment="1">
      <alignment horizontal="center" shrinkToFit="1"/>
    </xf>
    <xf numFmtId="0" fontId="4" fillId="2" borderId="0" xfId="0" applyFont="1" applyFill="1" applyAlignment="1">
      <alignment horizontal="center" shrinkToFit="1"/>
    </xf>
    <xf numFmtId="167" fontId="4" fillId="7" borderId="100" xfId="0" applyNumberFormat="1" applyFont="1" applyFill="1" applyBorder="1" applyAlignment="1">
      <alignment horizontal="center" wrapText="1"/>
    </xf>
    <xf numFmtId="49" fontId="3" fillId="7" borderId="100" xfId="0" applyNumberFormat="1" applyFont="1" applyFill="1" applyBorder="1" applyAlignment="1">
      <alignment horizontal="left" wrapText="1"/>
    </xf>
    <xf numFmtId="4" fontId="3" fillId="2" borderId="10" xfId="0" applyNumberFormat="1" applyFont="1" applyFill="1" applyBorder="1" applyAlignment="1">
      <alignment horizontal="center"/>
    </xf>
    <xf numFmtId="0" fontId="0" fillId="0" borderId="95" xfId="0" applyBorder="1" applyAlignment="1">
      <alignment horizontal="center"/>
    </xf>
    <xf numFmtId="0" fontId="0" fillId="0" borderId="0" xfId="0" applyAlignment="1">
      <alignment horizontal="center"/>
    </xf>
    <xf numFmtId="0" fontId="4" fillId="2" borderId="97" xfId="0" applyFont="1" applyFill="1" applyBorder="1" applyAlignment="1" applyProtection="1">
      <alignment horizontal="center"/>
      <protection locked="0"/>
    </xf>
    <xf numFmtId="0" fontId="4" fillId="2" borderId="91" xfId="0" applyFont="1" applyFill="1" applyBorder="1" applyAlignment="1" applyProtection="1">
      <alignment horizontal="center"/>
      <protection locked="0"/>
    </xf>
    <xf numFmtId="1" fontId="3" fillId="2" borderId="5" xfId="0" applyNumberFormat="1" applyFont="1" applyFill="1" applyBorder="1" applyAlignment="1">
      <alignment horizontal="left"/>
    </xf>
    <xf numFmtId="0" fontId="3" fillId="2" borderId="5" xfId="0" applyFont="1" applyFill="1" applyBorder="1" applyAlignment="1">
      <alignment horizontal="left"/>
    </xf>
    <xf numFmtId="49" fontId="3" fillId="2" borderId="31" xfId="0" applyNumberFormat="1" applyFont="1" applyFill="1" applyBorder="1" applyAlignment="1">
      <alignment horizontal="left" wrapText="1"/>
    </xf>
    <xf numFmtId="49" fontId="3" fillId="2" borderId="30" xfId="0" applyNumberFormat="1" applyFont="1" applyFill="1" applyBorder="1" applyAlignment="1">
      <alignment horizontal="left" wrapText="1"/>
    </xf>
    <xf numFmtId="0" fontId="4" fillId="7" borderId="100" xfId="0" applyFont="1" applyFill="1" applyBorder="1" applyAlignment="1">
      <alignment horizontal="left" wrapText="1"/>
    </xf>
    <xf numFmtId="0" fontId="3" fillId="41" borderId="88" xfId="0" applyFont="1" applyFill="1" applyBorder="1" applyAlignment="1">
      <alignment horizontal="center" vertical="center" wrapText="1"/>
    </xf>
    <xf numFmtId="1" fontId="4" fillId="7" borderId="100" xfId="0" applyNumberFormat="1" applyFont="1" applyFill="1" applyBorder="1" applyAlignment="1">
      <alignment horizontal="center" wrapText="1"/>
    </xf>
    <xf numFmtId="0" fontId="3" fillId="2" borderId="0" xfId="0" applyFont="1" applyFill="1" applyAlignment="1">
      <alignment horizontal="center" vertical="top" wrapText="1"/>
    </xf>
    <xf numFmtId="0" fontId="3" fillId="2" borderId="107" xfId="0" applyFont="1" applyFill="1" applyBorder="1" applyAlignment="1">
      <alignment horizontal="center" vertical="top" wrapText="1"/>
    </xf>
    <xf numFmtId="0" fontId="3" fillId="2" borderId="108" xfId="0" applyFont="1" applyFill="1" applyBorder="1" applyAlignment="1">
      <alignment horizontal="center" vertical="top" wrapText="1"/>
    </xf>
    <xf numFmtId="0" fontId="3" fillId="2" borderId="109" xfId="0" applyFont="1" applyFill="1" applyBorder="1" applyAlignment="1">
      <alignment horizontal="center" vertical="top" wrapText="1"/>
    </xf>
    <xf numFmtId="0" fontId="3" fillId="2" borderId="110" xfId="0" applyFont="1" applyFill="1" applyBorder="1" applyAlignment="1">
      <alignment horizontal="center" vertical="top" wrapText="1"/>
    </xf>
    <xf numFmtId="0" fontId="3" fillId="2" borderId="111" xfId="0" applyFont="1" applyFill="1" applyBorder="1" applyAlignment="1">
      <alignment horizontal="center" vertical="top" wrapText="1"/>
    </xf>
    <xf numFmtId="0" fontId="3" fillId="2" borderId="112" xfId="0" applyFont="1" applyFill="1" applyBorder="1" applyAlignment="1">
      <alignment horizontal="center" vertical="top" wrapText="1"/>
    </xf>
    <xf numFmtId="3" fontId="4" fillId="7" borderId="100" xfId="0" applyNumberFormat="1" applyFont="1" applyFill="1" applyBorder="1" applyAlignment="1">
      <alignment horizontal="center" wrapText="1"/>
    </xf>
    <xf numFmtId="0" fontId="8" fillId="44" borderId="9" xfId="0" applyFont="1" applyFill="1" applyBorder="1" applyAlignment="1">
      <alignment horizontal="left" vertical="center" wrapText="1"/>
    </xf>
    <xf numFmtId="1" fontId="41" fillId="2" borderId="0" xfId="0" applyNumberFormat="1" applyFont="1" applyFill="1" applyAlignment="1">
      <alignment horizontal="left" vertical="top" wrapText="1"/>
    </xf>
    <xf numFmtId="49" fontId="3" fillId="0" borderId="31" xfId="0" applyNumberFormat="1" applyFont="1" applyBorder="1" applyAlignment="1">
      <alignment horizontal="left" wrapText="1"/>
    </xf>
    <xf numFmtId="49" fontId="3" fillId="0" borderId="30" xfId="0" applyNumberFormat="1" applyFont="1" applyBorder="1" applyAlignment="1">
      <alignment horizontal="left" wrapText="1"/>
    </xf>
    <xf numFmtId="1" fontId="4" fillId="2" borderId="0" xfId="0" applyNumberFormat="1" applyFont="1" applyFill="1" applyAlignment="1">
      <alignment horizontal="left" wrapText="1"/>
    </xf>
    <xf numFmtId="3" fontId="5" fillId="42" borderId="12" xfId="0" applyNumberFormat="1" applyFont="1" applyFill="1" applyBorder="1" applyAlignment="1">
      <alignment horizontal="center" vertical="center" wrapText="1"/>
    </xf>
    <xf numFmtId="3" fontId="5" fillId="42" borderId="11" xfId="0" applyNumberFormat="1" applyFont="1" applyFill="1" applyBorder="1" applyAlignment="1">
      <alignment horizontal="center" vertical="center" wrapText="1"/>
    </xf>
    <xf numFmtId="0" fontId="4" fillId="0" borderId="0" xfId="0" applyFont="1" applyAlignment="1"/>
    <xf numFmtId="1" fontId="4" fillId="2" borderId="40" xfId="0" applyNumberFormat="1" applyFont="1" applyFill="1" applyBorder="1" applyAlignment="1" applyProtection="1">
      <alignment vertical="center" wrapText="1"/>
      <protection locked="0"/>
    </xf>
    <xf numFmtId="1" fontId="4" fillId="5" borderId="40" xfId="0" applyNumberFormat="1" applyFont="1" applyFill="1" applyBorder="1" applyAlignment="1" applyProtection="1">
      <alignment vertical="center" wrapText="1"/>
      <protection locked="0"/>
    </xf>
    <xf numFmtId="1" fontId="6" fillId="2" borderId="40" xfId="0" applyNumberFormat="1" applyFont="1" applyFill="1" applyBorder="1" applyAlignment="1" applyProtection="1">
      <alignment vertical="center" wrapText="1"/>
      <protection locked="0"/>
    </xf>
  </cellXfs>
  <cellStyles count="4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Followed Hyperlink" xfId="48" builtinId="9" hidden="1"/>
    <cellStyle name="Followed Hyperlink" xfId="47" builtinId="9" hidden="1"/>
    <cellStyle name="Followed Hyperlink" xfId="46" builtinId="9" hidde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Input" xfId="36" builtinId="20" customBuiltin="1"/>
    <cellStyle name="Linked Cell" xfId="37" builtinId="24" customBuiltin="1"/>
    <cellStyle name="Neutral" xfId="38" builtinId="28" customBuiltin="1"/>
    <cellStyle name="Normal" xfId="0" builtinId="0"/>
    <cellStyle name="Normal 3" xfId="39" xr:uid="{00000000-0005-0000-0000-00002A000000}"/>
    <cellStyle name="Note 2" xfId="40" xr:uid="{00000000-0005-0000-0000-00002B000000}"/>
    <cellStyle name="Note 3" xfId="41" xr:uid="{00000000-0005-0000-0000-00002C000000}"/>
    <cellStyle name="Output" xfId="42" builtinId="21" customBuiltin="1"/>
    <cellStyle name="Title" xfId="43" builtinId="15" customBuiltin="1"/>
    <cellStyle name="Total" xfId="44" builtinId="25" customBuiltin="1"/>
    <cellStyle name="Warning Text" xfId="45" builtinId="11" customBuiltin="1"/>
  </cellStyles>
  <dxfs count="4">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C0C0C0"/>
      <rgbColor rgb="0000FFFF"/>
      <rgbColor rgb="00800000"/>
      <rgbColor rgb="00008000"/>
      <rgbColor rgb="00000080"/>
      <rgbColor rgb="00808000"/>
      <rgbColor rgb="00800080"/>
      <rgbColor rgb="0037776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DAAE"/>
      <rgbColor rgb="00EFF0DC"/>
      <rgbColor rgb="0099CCFF"/>
      <rgbColor rgb="00FFFF99"/>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C9C9C9"/>
      <rgbColor rgb="00333399"/>
      <rgbColor rgb="00333333"/>
    </indexedColors>
    <mruColors>
      <color rgb="FF2CB22C"/>
      <color rgb="FF2AA82A"/>
      <color rgb="FF33CC33"/>
      <color rgb="FF00F894"/>
      <color rgb="FF00F8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0</xdr:colOff>
      <xdr:row>96</xdr:row>
      <xdr:rowOff>9525</xdr:rowOff>
    </xdr:from>
    <xdr:to>
      <xdr:col>15</xdr:col>
      <xdr:colOff>695325</xdr:colOff>
      <xdr:row>97</xdr:row>
      <xdr:rowOff>19050</xdr:rowOff>
    </xdr:to>
    <xdr:sp macro="[0]!SortDPA" textlink="">
      <xdr:nvSpPr>
        <xdr:cNvPr id="1201" name="Rectangle 4">
          <a:extLst>
            <a:ext uri="{FF2B5EF4-FFF2-40B4-BE49-F238E27FC236}">
              <a16:creationId xmlns:a16="http://schemas.microsoft.com/office/drawing/2014/main" id="{00000000-0008-0000-0000-0000B1040000}"/>
            </a:ext>
          </a:extLst>
        </xdr:cNvPr>
        <xdr:cNvSpPr>
          <a:spLocks noChangeArrowheads="1"/>
        </xdr:cNvSpPr>
      </xdr:nvSpPr>
      <xdr:spPr bwMode="auto">
        <a:xfrm>
          <a:off x="7648575" y="16830675"/>
          <a:ext cx="533400" cy="1905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xdr:from>
      <xdr:col>16</xdr:col>
      <xdr:colOff>0</xdr:colOff>
      <xdr:row>96</xdr:row>
      <xdr:rowOff>0</xdr:rowOff>
    </xdr:from>
    <xdr:to>
      <xdr:col>16</xdr:col>
      <xdr:colOff>466725</xdr:colOff>
      <xdr:row>97</xdr:row>
      <xdr:rowOff>28575</xdr:rowOff>
    </xdr:to>
    <xdr:sp macro="[0]!SortYield" textlink="">
      <xdr:nvSpPr>
        <xdr:cNvPr id="1202" name="Rectangle 5">
          <a:extLst>
            <a:ext uri="{FF2B5EF4-FFF2-40B4-BE49-F238E27FC236}">
              <a16:creationId xmlns:a16="http://schemas.microsoft.com/office/drawing/2014/main" id="{00000000-0008-0000-0000-0000B2040000}"/>
            </a:ext>
          </a:extLst>
        </xdr:cNvPr>
        <xdr:cNvSpPr>
          <a:spLocks noChangeArrowheads="1"/>
        </xdr:cNvSpPr>
      </xdr:nvSpPr>
      <xdr:spPr bwMode="auto">
        <a:xfrm>
          <a:off x="8181975" y="16821150"/>
          <a:ext cx="466725" cy="2095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xdr:from>
      <xdr:col>15</xdr:col>
      <xdr:colOff>0</xdr:colOff>
      <xdr:row>70</xdr:row>
      <xdr:rowOff>9525</xdr:rowOff>
    </xdr:from>
    <xdr:to>
      <xdr:col>15</xdr:col>
      <xdr:colOff>695325</xdr:colOff>
      <xdr:row>71</xdr:row>
      <xdr:rowOff>19050</xdr:rowOff>
    </xdr:to>
    <xdr:sp macro="[0]!SortDPA" textlink="">
      <xdr:nvSpPr>
        <xdr:cNvPr id="1203" name="Rectangle 4">
          <a:extLst>
            <a:ext uri="{FF2B5EF4-FFF2-40B4-BE49-F238E27FC236}">
              <a16:creationId xmlns:a16="http://schemas.microsoft.com/office/drawing/2014/main" id="{00000000-0008-0000-0000-0000B3040000}"/>
            </a:ext>
          </a:extLst>
        </xdr:cNvPr>
        <xdr:cNvSpPr>
          <a:spLocks noChangeArrowheads="1"/>
        </xdr:cNvSpPr>
      </xdr:nvSpPr>
      <xdr:spPr bwMode="auto">
        <a:xfrm>
          <a:off x="7648575" y="12125325"/>
          <a:ext cx="533400" cy="1905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xdr:from>
      <xdr:col>16</xdr:col>
      <xdr:colOff>0</xdr:colOff>
      <xdr:row>70</xdr:row>
      <xdr:rowOff>0</xdr:rowOff>
    </xdr:from>
    <xdr:to>
      <xdr:col>16</xdr:col>
      <xdr:colOff>466725</xdr:colOff>
      <xdr:row>71</xdr:row>
      <xdr:rowOff>28575</xdr:rowOff>
    </xdr:to>
    <xdr:sp macro="[0]!SortYield" textlink="">
      <xdr:nvSpPr>
        <xdr:cNvPr id="1204" name="Rectangle 5">
          <a:extLst>
            <a:ext uri="{FF2B5EF4-FFF2-40B4-BE49-F238E27FC236}">
              <a16:creationId xmlns:a16="http://schemas.microsoft.com/office/drawing/2014/main" id="{00000000-0008-0000-0000-0000B4040000}"/>
            </a:ext>
          </a:extLst>
        </xdr:cNvPr>
        <xdr:cNvSpPr>
          <a:spLocks noChangeArrowheads="1"/>
        </xdr:cNvSpPr>
      </xdr:nvSpPr>
      <xdr:spPr bwMode="auto">
        <a:xfrm>
          <a:off x="8181975" y="12115800"/>
          <a:ext cx="466725" cy="2095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295276</xdr:colOff>
      <xdr:row>7</xdr:row>
      <xdr:rowOff>137424</xdr:rowOff>
    </xdr:from>
    <xdr:to>
      <xdr:col>3</xdr:col>
      <xdr:colOff>266700</xdr:colOff>
      <xdr:row>9</xdr:row>
      <xdr:rowOff>1</xdr:rowOff>
    </xdr:to>
    <xdr:pic>
      <xdr:nvPicPr>
        <xdr:cNvPr id="8" name="Picture 2">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6" y="1347099"/>
          <a:ext cx="1685924" cy="21500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0</xdr:col>
      <xdr:colOff>257175</xdr:colOff>
      <xdr:row>0</xdr:row>
      <xdr:rowOff>57150</xdr:rowOff>
    </xdr:from>
    <xdr:to>
      <xdr:col>3</xdr:col>
      <xdr:colOff>219075</xdr:colOff>
      <xdr:row>5</xdr:row>
      <xdr:rowOff>114300</xdr:rowOff>
    </xdr:to>
    <xdr:pic>
      <xdr:nvPicPr>
        <xdr:cNvPr id="3146" name="Picture 1">
          <a:extLst>
            <a:ext uri="{FF2B5EF4-FFF2-40B4-BE49-F238E27FC236}">
              <a16:creationId xmlns:a16="http://schemas.microsoft.com/office/drawing/2014/main" id="{00000000-0008-0000-0100-00004A0C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 y="57150"/>
          <a:ext cx="1676400" cy="9048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95250</xdr:colOff>
      <xdr:row>6</xdr:row>
      <xdr:rowOff>19051</xdr:rowOff>
    </xdr:from>
    <xdr:to>
      <xdr:col>3</xdr:col>
      <xdr:colOff>381000</xdr:colOff>
      <xdr:row>7</xdr:row>
      <xdr:rowOff>104776</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95250" y="1047751"/>
          <a:ext cx="200025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200">
            <a:solidFill>
              <a:sysClr val="windowText" lastClr="000000"/>
            </a:solidFill>
            <a:latin typeface="WindsorDemi.fog" pitchFamily="2" charset="0"/>
          </a:endParaRPr>
        </a:p>
      </xdr:txBody>
    </xdr:sp>
    <xdr:clientData/>
  </xdr:twoCellAnchor>
  <xdr:twoCellAnchor>
    <xdr:from>
      <xdr:col>18</xdr:col>
      <xdr:colOff>19049</xdr:colOff>
      <xdr:row>1</xdr:row>
      <xdr:rowOff>28575</xdr:rowOff>
    </xdr:from>
    <xdr:to>
      <xdr:col>18</xdr:col>
      <xdr:colOff>142874</xdr:colOff>
      <xdr:row>7</xdr:row>
      <xdr:rowOff>104774</xdr:rowOff>
    </xdr:to>
    <xdr:sp macro="" textlink="">
      <xdr:nvSpPr>
        <xdr:cNvPr id="3" name="Rectangle 2">
          <a:extLst>
            <a:ext uri="{FF2B5EF4-FFF2-40B4-BE49-F238E27FC236}">
              <a16:creationId xmlns:a16="http://schemas.microsoft.com/office/drawing/2014/main" id="{00000000-0008-0000-0100-000003000000}"/>
            </a:ext>
          </a:extLst>
        </xdr:cNvPr>
        <xdr:cNvSpPr/>
      </xdr:nvSpPr>
      <xdr:spPr>
        <a:xfrm>
          <a:off x="7353299" y="152400"/>
          <a:ext cx="123825" cy="1162049"/>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jstasell@axissseeddirect.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IV342"/>
  <sheetViews>
    <sheetView showGridLines="0" topLeftCell="A3" workbookViewId="0">
      <selection activeCell="C11" sqref="C11:F11"/>
    </sheetView>
  </sheetViews>
  <sheetFormatPr defaultColWidth="8.6640625" defaultRowHeight="13.2" zeroHeight="1" x14ac:dyDescent="0.25"/>
  <cols>
    <col min="1" max="1" width="8.5546875" style="7" customWidth="1"/>
    <col min="2" max="2" width="11.6640625" customWidth="1"/>
    <col min="3" max="3" width="11" style="8" customWidth="1"/>
    <col min="4" max="4" width="11" bestFit="1" customWidth="1"/>
    <col min="5" max="5" width="4.6640625" customWidth="1"/>
    <col min="6" max="6" width="9" customWidth="1"/>
    <col min="7" max="8" width="7.88671875" customWidth="1"/>
    <col min="9" max="9" width="6.44140625" hidden="1" customWidth="1"/>
    <col min="10" max="10" width="7" customWidth="1"/>
    <col min="11" max="11" width="7.6640625" customWidth="1"/>
    <col min="12" max="12" width="7.88671875" customWidth="1"/>
    <col min="13" max="13" width="7" customWidth="1"/>
    <col min="14" max="15" width="6.44140625" bestFit="1" customWidth="1"/>
    <col min="16" max="16" width="8" customWidth="1"/>
    <col min="17" max="17" width="8.109375" bestFit="1" customWidth="1"/>
    <col min="18" max="18" width="8.6640625" hidden="1" customWidth="1"/>
    <col min="19" max="19" width="11.44140625" customWidth="1"/>
    <col min="20" max="20" width="9.6640625" customWidth="1"/>
    <col min="21" max="21" width="10.44140625" style="32" hidden="1" customWidth="1"/>
  </cols>
  <sheetData>
    <row r="1" spans="1:256" s="47" customFormat="1" hidden="1" x14ac:dyDescent="0.25">
      <c r="A1" s="45" t="e">
        <f>LEFT((IF(Coop_First_Name="",(#REF!&amp;" "&amp;Site_Type&amp;" "&amp;Coop_Last_Name),(#REF!&amp;" "&amp;Site_Type&amp;" "&amp;Coop_Last_Name&amp;", "&amp;Coop_First_Name))),30)</f>
        <v>#REF!</v>
      </c>
      <c r="C1" s="54"/>
      <c r="D1" s="71">
        <f ca="1">TODAY()</f>
        <v>45595</v>
      </c>
    </row>
    <row r="2" spans="1:256" ht="13.5" hidden="1" customHeight="1" x14ac:dyDescent="0.25">
      <c r="A2" s="270" t="s">
        <v>469</v>
      </c>
      <c r="B2" s="270"/>
      <c r="C2" s="270"/>
      <c r="D2" s="270"/>
      <c r="E2" s="270"/>
      <c r="F2" s="270"/>
      <c r="G2" s="270"/>
      <c r="H2" s="270"/>
      <c r="I2" s="270"/>
      <c r="J2" s="270"/>
      <c r="K2" s="270"/>
      <c r="L2" s="270"/>
      <c r="M2" s="33"/>
      <c r="N2" s="33"/>
      <c r="O2" s="34"/>
      <c r="P2" s="51"/>
      <c r="Q2" s="51"/>
      <c r="R2" s="51"/>
      <c r="S2" s="51"/>
      <c r="T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c r="EZ2" s="32"/>
      <c r="FA2" s="32"/>
      <c r="FB2" s="32"/>
      <c r="FC2" s="32"/>
      <c r="FD2" s="32"/>
      <c r="FE2" s="32"/>
      <c r="FF2" s="32"/>
      <c r="FG2" s="32"/>
      <c r="FH2" s="32"/>
      <c r="FI2" s="32"/>
      <c r="FJ2" s="32"/>
      <c r="FK2" s="32"/>
      <c r="FL2" s="32"/>
      <c r="FM2" s="32"/>
      <c r="FN2" s="32"/>
      <c r="FO2" s="32"/>
      <c r="FP2" s="32"/>
      <c r="FQ2" s="32"/>
      <c r="FR2" s="32"/>
      <c r="FS2" s="32"/>
      <c r="FT2" s="32"/>
      <c r="FU2" s="32"/>
      <c r="FV2" s="32"/>
      <c r="FW2" s="32"/>
      <c r="FX2" s="32"/>
      <c r="FY2" s="32"/>
      <c r="FZ2" s="32"/>
      <c r="GA2" s="32"/>
      <c r="GB2" s="32"/>
      <c r="GC2" s="32"/>
      <c r="GD2" s="32"/>
      <c r="GE2" s="32"/>
      <c r="GF2" s="32"/>
      <c r="GG2" s="32"/>
      <c r="GH2" s="32"/>
      <c r="GI2" s="32"/>
      <c r="GJ2" s="32"/>
      <c r="GK2" s="32"/>
      <c r="GL2" s="32"/>
      <c r="GM2" s="32"/>
      <c r="GN2" s="32"/>
      <c r="GO2" s="32"/>
      <c r="GP2" s="32"/>
      <c r="GQ2" s="32"/>
      <c r="GR2" s="32"/>
      <c r="GS2" s="32"/>
      <c r="GT2" s="32"/>
      <c r="GU2" s="32"/>
      <c r="GV2" s="32"/>
      <c r="GW2" s="32"/>
      <c r="GX2" s="32"/>
      <c r="GY2" s="32"/>
      <c r="GZ2" s="32"/>
      <c r="HA2" s="32"/>
      <c r="HB2" s="32"/>
      <c r="HC2" s="32"/>
      <c r="HD2" s="32"/>
      <c r="HE2" s="32"/>
      <c r="HF2" s="32"/>
      <c r="HG2" s="32"/>
      <c r="HH2" s="32"/>
      <c r="HI2" s="32"/>
      <c r="HJ2" s="32"/>
      <c r="HK2" s="32"/>
      <c r="HL2" s="32"/>
      <c r="HM2" s="32"/>
      <c r="HN2" s="32"/>
      <c r="HO2" s="32"/>
      <c r="HP2" s="32"/>
      <c r="HQ2" s="32"/>
      <c r="HR2" s="32"/>
      <c r="HS2" s="32"/>
      <c r="HT2" s="32"/>
      <c r="HU2" s="32"/>
      <c r="HV2" s="32"/>
      <c r="HW2" s="32"/>
      <c r="HX2" s="32"/>
      <c r="HY2" s="32"/>
      <c r="HZ2" s="32"/>
      <c r="IA2" s="32"/>
      <c r="IB2" s="32"/>
      <c r="IC2" s="32"/>
      <c r="ID2" s="32"/>
      <c r="IE2" s="32"/>
      <c r="IF2" s="32"/>
      <c r="IG2" s="32"/>
      <c r="IH2" s="32"/>
      <c r="II2" s="32"/>
      <c r="IJ2" s="32"/>
      <c r="IK2" s="32"/>
      <c r="IL2" s="32"/>
      <c r="IM2" s="32"/>
      <c r="IN2" s="32"/>
      <c r="IO2" s="32"/>
      <c r="IP2" s="32"/>
      <c r="IQ2" s="32"/>
      <c r="IR2" s="32"/>
      <c r="IS2" s="32"/>
      <c r="IT2" s="32"/>
      <c r="IU2" s="32"/>
      <c r="IV2" s="32"/>
    </row>
    <row r="3" spans="1:256" ht="24" thickBot="1" x14ac:dyDescent="0.45">
      <c r="A3" s="35" t="s">
        <v>1423</v>
      </c>
      <c r="B3" s="32"/>
      <c r="C3" s="32"/>
      <c r="D3" s="32"/>
      <c r="E3" s="32"/>
      <c r="F3" s="32"/>
      <c r="G3" s="32"/>
      <c r="H3" s="32"/>
      <c r="I3" s="32"/>
      <c r="J3" s="52"/>
      <c r="K3" s="52"/>
      <c r="L3" s="52"/>
      <c r="M3" s="32"/>
      <c r="N3" s="32"/>
      <c r="O3" s="35" t="s">
        <v>461</v>
      </c>
      <c r="P3" s="36"/>
      <c r="Q3" s="19"/>
      <c r="R3" s="36"/>
      <c r="S3" s="32"/>
      <c r="T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c r="FL3" s="32"/>
      <c r="FM3" s="32"/>
      <c r="FN3" s="32"/>
      <c r="FO3" s="32"/>
      <c r="FP3" s="32"/>
      <c r="FQ3" s="32"/>
      <c r="FR3" s="32"/>
      <c r="FS3" s="32"/>
      <c r="FT3" s="32"/>
      <c r="FU3" s="32"/>
      <c r="FV3" s="32"/>
      <c r="FW3" s="32"/>
      <c r="FX3" s="32"/>
      <c r="FY3" s="32"/>
      <c r="FZ3" s="32"/>
      <c r="GA3" s="32"/>
      <c r="GB3" s="32"/>
      <c r="GC3" s="32"/>
      <c r="GD3" s="32"/>
      <c r="GE3" s="32"/>
      <c r="GF3" s="32"/>
      <c r="GG3" s="32"/>
      <c r="GH3" s="32"/>
      <c r="GI3" s="32"/>
      <c r="GJ3" s="32"/>
      <c r="GK3" s="32"/>
      <c r="GL3" s="32"/>
      <c r="GM3" s="32"/>
      <c r="GN3" s="32"/>
      <c r="GO3" s="32"/>
      <c r="GP3" s="32"/>
      <c r="GQ3" s="32"/>
      <c r="GR3" s="32"/>
      <c r="GS3" s="32"/>
      <c r="GT3" s="32"/>
      <c r="GU3" s="32"/>
      <c r="GV3" s="32"/>
      <c r="GW3" s="32"/>
      <c r="GX3" s="32"/>
      <c r="GY3" s="32"/>
      <c r="GZ3" s="32"/>
      <c r="HA3" s="32"/>
      <c r="HB3" s="32"/>
      <c r="HC3" s="32"/>
      <c r="HD3" s="32"/>
      <c r="HE3" s="32"/>
      <c r="HF3" s="32"/>
      <c r="HG3" s="32"/>
      <c r="HH3" s="32"/>
      <c r="HI3" s="32"/>
      <c r="HJ3" s="32"/>
      <c r="HK3" s="32"/>
      <c r="HL3" s="32"/>
      <c r="HM3" s="32"/>
      <c r="HN3" s="32"/>
      <c r="HO3" s="32"/>
      <c r="HP3" s="32"/>
      <c r="HQ3" s="32"/>
      <c r="HR3" s="32"/>
      <c r="HS3" s="32"/>
      <c r="HT3" s="32"/>
      <c r="HU3" s="32"/>
      <c r="HV3" s="32"/>
      <c r="HW3" s="32"/>
      <c r="HX3" s="32"/>
      <c r="HY3" s="32"/>
      <c r="HZ3" s="32"/>
      <c r="IA3" s="32"/>
      <c r="IB3" s="32"/>
      <c r="IC3" s="32"/>
      <c r="ID3" s="32"/>
      <c r="IE3" s="32"/>
      <c r="IF3" s="32"/>
      <c r="IG3" s="32"/>
      <c r="IH3" s="32"/>
      <c r="II3" s="32"/>
      <c r="IJ3" s="32"/>
      <c r="IK3" s="32"/>
      <c r="IL3" s="32"/>
      <c r="IM3" s="32"/>
      <c r="IN3" s="32"/>
      <c r="IO3" s="32"/>
      <c r="IP3" s="32"/>
      <c r="IQ3" s="32"/>
      <c r="IR3" s="32"/>
      <c r="IS3" s="32"/>
      <c r="IT3" s="32"/>
      <c r="IU3" s="32"/>
      <c r="IV3" s="32"/>
    </row>
    <row r="4" spans="1:256" ht="8.25" customHeight="1" thickTop="1" x14ac:dyDescent="0.4">
      <c r="A4" s="113"/>
      <c r="B4" s="114"/>
      <c r="C4" s="114"/>
      <c r="D4" s="114"/>
      <c r="E4" s="114"/>
      <c r="F4" s="114"/>
      <c r="G4" s="114"/>
      <c r="H4" s="114"/>
      <c r="I4" s="114"/>
      <c r="J4" s="115"/>
      <c r="K4" s="115"/>
      <c r="L4" s="116"/>
      <c r="M4" s="32"/>
      <c r="N4" s="32"/>
      <c r="O4" s="113"/>
      <c r="P4" s="117"/>
      <c r="Q4" s="118"/>
      <c r="R4" s="117"/>
      <c r="S4" s="119"/>
      <c r="T4" s="120"/>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c r="HM4" s="32"/>
      <c r="HN4" s="32"/>
      <c r="HO4" s="32"/>
      <c r="HP4" s="32"/>
      <c r="HQ4" s="32"/>
      <c r="HR4" s="32"/>
      <c r="HS4" s="32"/>
      <c r="HT4" s="32"/>
      <c r="HU4" s="32"/>
      <c r="HV4" s="32"/>
      <c r="HW4" s="32"/>
      <c r="HX4" s="32"/>
      <c r="HY4" s="32"/>
      <c r="HZ4" s="32"/>
      <c r="IA4" s="32"/>
      <c r="IB4" s="32"/>
      <c r="IC4" s="32"/>
      <c r="ID4" s="32"/>
      <c r="IE4" s="32"/>
      <c r="IF4" s="32"/>
      <c r="IG4" s="32"/>
      <c r="IH4" s="32"/>
      <c r="II4" s="32"/>
      <c r="IJ4" s="32"/>
      <c r="IK4" s="32"/>
      <c r="IL4" s="32"/>
      <c r="IM4" s="32"/>
      <c r="IN4" s="32"/>
      <c r="IO4" s="32"/>
      <c r="IP4" s="32"/>
      <c r="IQ4" s="32"/>
      <c r="IR4" s="32"/>
      <c r="IS4" s="32"/>
      <c r="IT4" s="32"/>
      <c r="IU4" s="32"/>
      <c r="IV4" s="32"/>
    </row>
    <row r="5" spans="1:256" ht="13.5" customHeight="1" x14ac:dyDescent="0.25">
      <c r="A5" s="38"/>
      <c r="B5" s="34" t="s">
        <v>3310</v>
      </c>
      <c r="C5" s="262"/>
      <c r="D5" s="262"/>
      <c r="E5" s="273" t="s">
        <v>1276</v>
      </c>
      <c r="F5" s="273"/>
      <c r="G5" s="38"/>
      <c r="H5" s="38"/>
      <c r="I5" s="32"/>
      <c r="J5" s="32"/>
      <c r="K5" s="72"/>
      <c r="L5" s="190"/>
      <c r="M5" s="32"/>
      <c r="N5" s="32"/>
      <c r="O5" s="33"/>
      <c r="P5" s="34" t="s">
        <v>3309</v>
      </c>
      <c r="Q5" s="248" t="s">
        <v>3334</v>
      </c>
      <c r="R5" s="248"/>
      <c r="S5" s="248"/>
      <c r="T5" s="121" t="s">
        <v>775</v>
      </c>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c r="GH5" s="32"/>
      <c r="GI5" s="32"/>
      <c r="GJ5" s="32"/>
      <c r="GK5" s="32"/>
      <c r="GL5" s="32"/>
      <c r="GM5" s="32"/>
      <c r="GN5" s="32"/>
      <c r="GO5" s="32"/>
      <c r="GP5" s="32"/>
      <c r="GQ5" s="32"/>
      <c r="GR5" s="32"/>
      <c r="GS5" s="32"/>
      <c r="GT5" s="32"/>
      <c r="GU5" s="32"/>
      <c r="GV5" s="32"/>
      <c r="GW5" s="32"/>
      <c r="GX5" s="32"/>
      <c r="GY5" s="32"/>
      <c r="GZ5" s="32"/>
      <c r="HA5" s="32"/>
      <c r="HB5" s="32"/>
      <c r="HC5" s="32"/>
      <c r="HD5" s="32"/>
      <c r="HE5" s="32"/>
      <c r="HF5" s="32"/>
      <c r="HG5" s="32"/>
      <c r="HH5" s="32"/>
      <c r="HI5" s="32"/>
      <c r="HJ5" s="32"/>
      <c r="HK5" s="32"/>
      <c r="HL5" s="32"/>
      <c r="HM5" s="32"/>
      <c r="HN5" s="32"/>
      <c r="HO5" s="32"/>
      <c r="HP5" s="32"/>
      <c r="HQ5" s="32"/>
      <c r="HR5" s="32"/>
      <c r="HS5" s="32"/>
      <c r="HT5" s="32"/>
      <c r="HU5" s="32"/>
      <c r="HV5" s="32"/>
      <c r="HW5" s="32"/>
      <c r="HX5" s="32"/>
      <c r="HY5" s="32"/>
      <c r="HZ5" s="32"/>
      <c r="IA5" s="32"/>
      <c r="IB5" s="32"/>
      <c r="IC5" s="32"/>
      <c r="ID5" s="32"/>
      <c r="IE5" s="32"/>
      <c r="IF5" s="32"/>
      <c r="IG5" s="32"/>
      <c r="IH5" s="32"/>
      <c r="II5" s="32"/>
      <c r="IJ5" s="32"/>
      <c r="IK5" s="32"/>
      <c r="IL5" s="32"/>
      <c r="IM5" s="32"/>
      <c r="IN5" s="32"/>
      <c r="IO5" s="32"/>
      <c r="IP5" s="32"/>
      <c r="IQ5" s="32"/>
      <c r="IR5" s="32"/>
      <c r="IS5" s="32"/>
      <c r="IT5" s="32"/>
      <c r="IU5" s="32"/>
      <c r="IV5" s="32"/>
    </row>
    <row r="6" spans="1:256" x14ac:dyDescent="0.25">
      <c r="A6" s="38"/>
      <c r="B6" s="34"/>
      <c r="C6" s="51"/>
      <c r="D6" s="43"/>
      <c r="E6" s="44"/>
      <c r="F6" s="44"/>
      <c r="G6" s="38"/>
      <c r="H6" s="38"/>
      <c r="I6" s="38"/>
      <c r="J6" s="38"/>
      <c r="K6" s="32"/>
      <c r="L6" s="122"/>
      <c r="M6" s="32"/>
      <c r="N6" s="32"/>
      <c r="O6" s="33"/>
      <c r="P6" s="34"/>
      <c r="Q6" s="32"/>
      <c r="R6" s="32"/>
      <c r="S6" s="32"/>
      <c r="T6" s="180"/>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c r="FL6" s="32"/>
      <c r="FM6" s="32"/>
      <c r="FN6" s="32"/>
      <c r="FO6" s="32"/>
      <c r="FP6" s="32"/>
      <c r="FQ6" s="32"/>
      <c r="FR6" s="32"/>
      <c r="FS6" s="32"/>
      <c r="FT6" s="32"/>
      <c r="FU6" s="32"/>
      <c r="FV6" s="32"/>
      <c r="FW6" s="32"/>
      <c r="FX6" s="32"/>
      <c r="FY6" s="32"/>
      <c r="FZ6" s="32"/>
      <c r="GA6" s="32"/>
      <c r="GB6" s="32"/>
      <c r="GC6" s="32"/>
      <c r="GD6" s="32"/>
      <c r="GE6" s="32"/>
      <c r="GF6" s="32"/>
      <c r="GG6" s="32"/>
      <c r="GH6" s="32"/>
      <c r="GI6" s="32"/>
      <c r="GJ6" s="32"/>
      <c r="GK6" s="32"/>
      <c r="GL6" s="32"/>
      <c r="GM6" s="32"/>
      <c r="GN6" s="32"/>
      <c r="GO6" s="32"/>
      <c r="GP6" s="32"/>
      <c r="GQ6" s="32"/>
      <c r="GR6" s="32"/>
      <c r="GS6" s="32"/>
      <c r="GT6" s="32"/>
      <c r="GU6" s="32"/>
      <c r="GV6" s="32"/>
      <c r="GW6" s="32"/>
      <c r="GX6" s="32"/>
      <c r="GY6" s="32"/>
      <c r="GZ6" s="32"/>
      <c r="HA6" s="32"/>
      <c r="HB6" s="32"/>
      <c r="HC6" s="32"/>
      <c r="HD6" s="32"/>
      <c r="HE6" s="32"/>
      <c r="HF6" s="32"/>
      <c r="HG6" s="32"/>
      <c r="HH6" s="32"/>
      <c r="HI6" s="32"/>
      <c r="HJ6" s="32"/>
      <c r="HK6" s="32"/>
      <c r="HL6" s="32"/>
      <c r="HM6" s="32"/>
      <c r="HN6" s="32"/>
      <c r="HO6" s="32"/>
      <c r="HP6" s="32"/>
      <c r="HQ6" s="32"/>
      <c r="HR6" s="32"/>
      <c r="HS6" s="32"/>
      <c r="HT6" s="32"/>
      <c r="HU6" s="32"/>
      <c r="HV6" s="32"/>
      <c r="HW6" s="32"/>
      <c r="HX6" s="32"/>
      <c r="HY6" s="32"/>
      <c r="HZ6" s="32"/>
      <c r="IA6" s="32"/>
      <c r="IB6" s="32"/>
      <c r="IC6" s="32"/>
      <c r="ID6" s="32"/>
      <c r="IE6" s="32"/>
      <c r="IF6" s="32"/>
      <c r="IG6" s="32"/>
      <c r="IH6" s="32"/>
      <c r="II6" s="32"/>
      <c r="IJ6" s="32"/>
      <c r="IK6" s="32"/>
      <c r="IL6" s="32"/>
      <c r="IM6" s="32"/>
      <c r="IN6" s="32"/>
      <c r="IO6" s="32"/>
      <c r="IP6" s="32"/>
      <c r="IQ6" s="32"/>
      <c r="IR6" s="32"/>
    </row>
    <row r="7" spans="1:256" ht="13.5" customHeight="1" x14ac:dyDescent="0.25">
      <c r="A7" s="38"/>
      <c r="B7" s="34" t="s">
        <v>1268</v>
      </c>
      <c r="C7" s="262" t="s">
        <v>3371</v>
      </c>
      <c r="D7" s="262"/>
      <c r="E7" s="262"/>
      <c r="F7" s="262"/>
      <c r="G7" s="38"/>
      <c r="H7" s="34" t="s">
        <v>1426</v>
      </c>
      <c r="I7" s="262"/>
      <c r="J7" s="262"/>
      <c r="K7" s="262"/>
      <c r="L7" s="263"/>
      <c r="M7" s="32"/>
      <c r="N7" s="32"/>
      <c r="O7" s="33"/>
      <c r="P7" s="34"/>
      <c r="Q7" s="274"/>
      <c r="R7" s="274"/>
      <c r="S7" s="274"/>
      <c r="T7" s="179"/>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32"/>
      <c r="IV7" s="32"/>
    </row>
    <row r="8" spans="1:256" ht="13.5" customHeight="1" x14ac:dyDescent="0.25">
      <c r="A8" s="38"/>
      <c r="B8" s="34" t="s">
        <v>1269</v>
      </c>
      <c r="C8" s="262" t="s">
        <v>3370</v>
      </c>
      <c r="D8" s="262"/>
      <c r="E8" s="262"/>
      <c r="F8" s="262"/>
      <c r="G8" s="38"/>
      <c r="H8" s="34" t="s">
        <v>1427</v>
      </c>
      <c r="I8" s="261"/>
      <c r="J8" s="261"/>
      <c r="K8" s="261"/>
      <c r="L8" s="264"/>
      <c r="M8" s="32"/>
      <c r="N8" s="32"/>
      <c r="O8" s="2"/>
      <c r="P8" s="34"/>
      <c r="Q8" s="275"/>
      <c r="R8" s="275"/>
      <c r="S8" s="275"/>
      <c r="T8" s="276"/>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c r="HE8" s="32"/>
      <c r="HF8" s="32"/>
      <c r="HG8" s="32"/>
      <c r="HH8" s="32"/>
      <c r="HI8" s="32"/>
      <c r="HJ8" s="32"/>
      <c r="HK8" s="32"/>
      <c r="HL8" s="32"/>
      <c r="HM8" s="32"/>
      <c r="HN8" s="32"/>
      <c r="HO8" s="32"/>
      <c r="HP8" s="32"/>
      <c r="HQ8" s="32"/>
      <c r="HR8" s="32"/>
      <c r="HS8" s="32"/>
      <c r="HT8" s="32"/>
      <c r="HU8" s="32"/>
      <c r="HV8" s="32"/>
      <c r="HW8" s="32"/>
      <c r="HX8" s="32"/>
      <c r="HY8" s="32"/>
      <c r="HZ8" s="32"/>
      <c r="IA8" s="32"/>
      <c r="IB8" s="32"/>
      <c r="IC8" s="32"/>
      <c r="ID8" s="32"/>
      <c r="IE8" s="32"/>
      <c r="IF8" s="32"/>
      <c r="IG8" s="32"/>
      <c r="IH8" s="32"/>
      <c r="II8" s="32"/>
      <c r="IJ8" s="32"/>
      <c r="IK8" s="32"/>
      <c r="IL8" s="32"/>
      <c r="IM8" s="32"/>
      <c r="IN8" s="32"/>
      <c r="IO8" s="32"/>
      <c r="IP8" s="32"/>
      <c r="IQ8" s="32"/>
      <c r="IR8" s="32"/>
      <c r="IS8" s="32"/>
      <c r="IT8" s="32"/>
      <c r="IU8" s="32"/>
      <c r="IV8" s="32"/>
    </row>
    <row r="9" spans="1:256" x14ac:dyDescent="0.25">
      <c r="A9" s="38"/>
      <c r="B9" s="38"/>
      <c r="C9" s="110"/>
      <c r="D9" s="110"/>
      <c r="E9" s="110"/>
      <c r="F9" s="110"/>
      <c r="G9" s="38"/>
      <c r="H9" s="34" t="s">
        <v>1270</v>
      </c>
      <c r="I9" s="261" t="s">
        <v>3340</v>
      </c>
      <c r="J9" s="261"/>
      <c r="K9" s="261"/>
      <c r="L9" s="264"/>
      <c r="M9" s="32"/>
      <c r="N9" s="32"/>
      <c r="O9" s="2"/>
      <c r="P9" s="34"/>
      <c r="Q9" s="274"/>
      <c r="R9" s="274"/>
      <c r="S9" s="274"/>
      <c r="T9" s="277"/>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c r="FN9" s="32"/>
      <c r="FO9" s="32"/>
      <c r="FP9" s="32"/>
      <c r="FQ9" s="32"/>
      <c r="FR9" s="32"/>
      <c r="FS9" s="32"/>
      <c r="FT9" s="32"/>
      <c r="FU9" s="32"/>
      <c r="FV9" s="32"/>
      <c r="FW9" s="32"/>
      <c r="FX9" s="32"/>
      <c r="FY9" s="32"/>
      <c r="FZ9" s="32"/>
      <c r="GA9" s="32"/>
      <c r="GB9" s="32"/>
      <c r="GC9" s="32"/>
      <c r="GD9" s="32"/>
      <c r="GE9" s="32"/>
      <c r="GF9" s="32"/>
      <c r="GG9" s="32"/>
      <c r="GH9" s="32"/>
      <c r="GI9" s="32"/>
      <c r="GJ9" s="32"/>
      <c r="GK9" s="32"/>
      <c r="GL9" s="32"/>
      <c r="GM9" s="32"/>
      <c r="GN9" s="32"/>
      <c r="GO9" s="32"/>
      <c r="GP9" s="32"/>
      <c r="GQ9" s="32"/>
      <c r="GR9" s="32"/>
      <c r="GS9" s="32"/>
      <c r="GT9" s="32"/>
      <c r="GU9" s="32"/>
      <c r="GV9" s="32"/>
      <c r="GW9" s="32"/>
      <c r="GX9" s="32"/>
      <c r="GY9" s="32"/>
      <c r="GZ9" s="32"/>
      <c r="HA9" s="32"/>
      <c r="HB9" s="32"/>
      <c r="HC9" s="32"/>
      <c r="HD9" s="32"/>
      <c r="HE9" s="32"/>
      <c r="HF9" s="32"/>
      <c r="HG9" s="32"/>
      <c r="HH9" s="32"/>
      <c r="HI9" s="32"/>
      <c r="HJ9" s="32"/>
      <c r="HK9" s="32"/>
      <c r="HL9" s="32"/>
      <c r="HM9" s="32"/>
      <c r="HN9" s="32"/>
      <c r="HO9" s="32"/>
      <c r="HP9" s="32"/>
      <c r="HQ9" s="32"/>
      <c r="HR9" s="32"/>
      <c r="HS9" s="32"/>
      <c r="HT9" s="32"/>
      <c r="HU9" s="32"/>
      <c r="HV9" s="32"/>
      <c r="HW9" s="32"/>
      <c r="HX9" s="32"/>
      <c r="HY9" s="32"/>
      <c r="HZ9" s="32"/>
      <c r="IA9" s="32"/>
      <c r="IB9" s="32"/>
      <c r="IC9" s="32"/>
      <c r="ID9" s="32"/>
      <c r="IE9" s="32"/>
      <c r="IF9" s="32"/>
      <c r="IG9" s="32"/>
      <c r="IH9" s="32"/>
      <c r="II9" s="32"/>
      <c r="IJ9" s="32"/>
      <c r="IK9" s="32"/>
      <c r="IL9" s="32"/>
      <c r="IM9" s="32"/>
      <c r="IN9" s="32"/>
      <c r="IO9" s="32"/>
      <c r="IP9" s="32"/>
      <c r="IQ9" s="32"/>
      <c r="IR9" s="32"/>
      <c r="IS9" s="32"/>
      <c r="IT9" s="32"/>
      <c r="IU9" s="32"/>
      <c r="IV9" s="32"/>
    </row>
    <row r="10" spans="1:256" x14ac:dyDescent="0.25">
      <c r="A10" s="38"/>
      <c r="B10" s="34" t="s">
        <v>2826</v>
      </c>
      <c r="C10" s="271"/>
      <c r="D10" s="272"/>
      <c r="E10" s="272"/>
      <c r="F10" s="272"/>
      <c r="G10" s="38"/>
      <c r="H10" s="34" t="s">
        <v>1271</v>
      </c>
      <c r="I10" s="262" t="s">
        <v>1495</v>
      </c>
      <c r="J10" s="262"/>
      <c r="K10" s="262"/>
      <c r="L10" s="263"/>
      <c r="M10" s="32"/>
      <c r="N10" s="32"/>
      <c r="O10" s="32"/>
      <c r="P10" s="34" t="s">
        <v>1957</v>
      </c>
      <c r="Q10" s="248" t="s">
        <v>3335</v>
      </c>
      <c r="R10" s="248"/>
      <c r="S10" s="248"/>
      <c r="T10" s="249"/>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c r="DU10" s="32"/>
      <c r="DV10" s="32"/>
      <c r="DW10" s="32"/>
      <c r="DX10" s="32"/>
      <c r="DY10" s="32"/>
      <c r="DZ10" s="32"/>
      <c r="EA10" s="32"/>
      <c r="EB10" s="32"/>
      <c r="EC10" s="32"/>
      <c r="ED10" s="32"/>
      <c r="EE10" s="32"/>
      <c r="EF10" s="32"/>
      <c r="EG10" s="32"/>
      <c r="EH10" s="32"/>
      <c r="EI10" s="32"/>
      <c r="EJ10" s="32"/>
      <c r="EK10" s="32"/>
      <c r="EL10" s="32"/>
      <c r="EM10" s="32"/>
      <c r="EN10" s="32"/>
      <c r="EO10" s="32"/>
      <c r="EP10" s="32"/>
      <c r="EQ10" s="32"/>
      <c r="ER10" s="32"/>
      <c r="ES10" s="32"/>
      <c r="ET10" s="32"/>
      <c r="EU10" s="32"/>
      <c r="EV10" s="32"/>
      <c r="EW10" s="32"/>
      <c r="EX10" s="32"/>
      <c r="EY10" s="32"/>
      <c r="EZ10" s="32"/>
      <c r="FA10" s="32"/>
      <c r="FB10" s="32"/>
      <c r="FC10" s="32"/>
      <c r="FD10" s="32"/>
      <c r="FE10" s="32"/>
      <c r="FF10" s="32"/>
      <c r="FG10" s="32"/>
      <c r="FH10" s="32"/>
      <c r="FI10" s="32"/>
      <c r="FJ10" s="32"/>
      <c r="FK10" s="32"/>
      <c r="FL10" s="32"/>
      <c r="FM10" s="32"/>
      <c r="FN10" s="32"/>
      <c r="FO10" s="32"/>
      <c r="FP10" s="32"/>
      <c r="FQ10" s="32"/>
      <c r="FR10" s="32"/>
      <c r="FS10" s="32"/>
      <c r="FT10" s="32"/>
      <c r="FU10" s="32"/>
      <c r="FV10" s="32"/>
      <c r="FW10" s="32"/>
      <c r="FX10" s="32"/>
      <c r="FY10" s="32"/>
      <c r="FZ10" s="32"/>
      <c r="GA10" s="32"/>
      <c r="GB10" s="32"/>
      <c r="GC10" s="32"/>
      <c r="GD10" s="32"/>
      <c r="GE10" s="32"/>
      <c r="GF10" s="32"/>
      <c r="GG10" s="32"/>
      <c r="GH10" s="32"/>
      <c r="GI10" s="32"/>
      <c r="GJ10" s="32"/>
      <c r="GK10" s="32"/>
      <c r="GL10" s="32"/>
      <c r="GM10" s="32"/>
      <c r="GN10" s="32"/>
      <c r="GO10" s="32"/>
      <c r="GP10" s="32"/>
      <c r="GQ10" s="32"/>
      <c r="GR10" s="32"/>
      <c r="GS10" s="32"/>
      <c r="GT10" s="32"/>
      <c r="GU10" s="32"/>
      <c r="GV10" s="32"/>
      <c r="GW10" s="32"/>
      <c r="GX10" s="32"/>
      <c r="GY10" s="32"/>
      <c r="GZ10" s="32"/>
      <c r="HA10" s="32"/>
      <c r="HB10" s="32"/>
      <c r="HC10" s="32"/>
      <c r="HD10" s="32"/>
      <c r="HE10" s="32"/>
      <c r="HF10" s="32"/>
      <c r="HG10" s="32"/>
      <c r="HH10" s="32"/>
      <c r="HI10" s="32"/>
      <c r="HJ10" s="32"/>
      <c r="HK10" s="32"/>
      <c r="HL10" s="32"/>
      <c r="HM10" s="32"/>
      <c r="HN10" s="32"/>
      <c r="HO10" s="32"/>
      <c r="HP10" s="32"/>
      <c r="HQ10" s="32"/>
      <c r="HR10" s="32"/>
      <c r="HS10" s="32"/>
      <c r="HT10" s="32"/>
      <c r="HU10" s="32"/>
      <c r="HV10" s="32"/>
      <c r="HW10" s="32"/>
      <c r="HX10" s="32"/>
      <c r="HY10" s="32"/>
      <c r="HZ10" s="32"/>
      <c r="IA10" s="32"/>
      <c r="IB10" s="32"/>
      <c r="IC10" s="32"/>
      <c r="ID10" s="32"/>
      <c r="IE10" s="32"/>
      <c r="IF10" s="32"/>
      <c r="IG10" s="32"/>
      <c r="IH10" s="32"/>
      <c r="II10" s="32"/>
      <c r="IJ10" s="32"/>
      <c r="IK10" s="32"/>
      <c r="IL10" s="32"/>
      <c r="IM10" s="32"/>
      <c r="IN10" s="32"/>
      <c r="IO10" s="32"/>
      <c r="IP10" s="32"/>
      <c r="IQ10" s="32"/>
      <c r="IR10" s="32"/>
      <c r="IS10" s="32"/>
      <c r="IT10" s="32"/>
      <c r="IU10" s="32"/>
      <c r="IV10" s="32"/>
    </row>
    <row r="11" spans="1:256" x14ac:dyDescent="0.25">
      <c r="A11" s="38"/>
      <c r="B11" s="34" t="s">
        <v>1770</v>
      </c>
      <c r="C11" s="261"/>
      <c r="D11" s="261"/>
      <c r="E11" s="261"/>
      <c r="F11" s="261"/>
      <c r="G11" s="38"/>
      <c r="H11" s="34" t="s">
        <v>2635</v>
      </c>
      <c r="I11" s="261">
        <v>61318</v>
      </c>
      <c r="J11" s="261"/>
      <c r="K11" s="261"/>
      <c r="L11" s="264"/>
      <c r="M11" s="37"/>
      <c r="N11" s="32"/>
      <c r="O11" s="32"/>
      <c r="P11" s="34" t="s">
        <v>1958</v>
      </c>
      <c r="Q11" s="278" t="s">
        <v>3336</v>
      </c>
      <c r="R11" s="250"/>
      <c r="S11" s="250"/>
      <c r="T11" s="251"/>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32"/>
      <c r="DT11" s="32"/>
      <c r="DU11" s="32"/>
      <c r="DV11" s="32"/>
      <c r="DW11" s="32"/>
      <c r="DX11" s="32"/>
      <c r="DY11" s="32"/>
      <c r="DZ11" s="32"/>
      <c r="EA11" s="32"/>
      <c r="EB11" s="32"/>
      <c r="EC11" s="32"/>
      <c r="ED11" s="32"/>
      <c r="EE11" s="32"/>
      <c r="EF11" s="32"/>
      <c r="EG11" s="32"/>
      <c r="EH11" s="32"/>
      <c r="EI11" s="32"/>
      <c r="EJ11" s="32"/>
      <c r="EK11" s="32"/>
      <c r="EL11" s="32"/>
      <c r="EM11" s="32"/>
      <c r="EN11" s="32"/>
      <c r="EO11" s="32"/>
      <c r="EP11" s="32"/>
      <c r="EQ11" s="32"/>
      <c r="ER11" s="32"/>
      <c r="ES11" s="32"/>
      <c r="ET11" s="32"/>
      <c r="EU11" s="32"/>
      <c r="EV11" s="32"/>
      <c r="EW11" s="32"/>
      <c r="EX11" s="32"/>
      <c r="EY11" s="32"/>
      <c r="EZ11" s="32"/>
      <c r="FA11" s="32"/>
      <c r="FB11" s="32"/>
      <c r="FC11" s="32"/>
      <c r="FD11" s="32"/>
      <c r="FE11" s="32"/>
      <c r="FF11" s="32"/>
      <c r="FG11" s="32"/>
      <c r="FH11" s="32"/>
      <c r="FI11" s="32"/>
      <c r="FJ11" s="32"/>
      <c r="FK11" s="32"/>
      <c r="FL11" s="32"/>
      <c r="FM11" s="32"/>
      <c r="FN11" s="32"/>
      <c r="FO11" s="32"/>
      <c r="FP11" s="32"/>
      <c r="FQ11" s="32"/>
      <c r="FR11" s="32"/>
      <c r="FS11" s="32"/>
      <c r="FT11" s="32"/>
      <c r="FU11" s="32"/>
      <c r="FV11" s="32"/>
      <c r="FW11" s="32"/>
      <c r="FX11" s="32"/>
      <c r="FY11" s="32"/>
      <c r="FZ11" s="32"/>
      <c r="GA11" s="32"/>
      <c r="GB11" s="32"/>
      <c r="GC11" s="32"/>
      <c r="GD11" s="32"/>
      <c r="GE11" s="32"/>
      <c r="GF11" s="32"/>
      <c r="GG11" s="32"/>
      <c r="GH11" s="32"/>
      <c r="GI11" s="32"/>
      <c r="GJ11" s="32"/>
      <c r="GK11" s="32"/>
      <c r="GL11" s="32"/>
      <c r="GM11" s="32"/>
      <c r="GN11" s="32"/>
      <c r="GO11" s="32"/>
      <c r="GP11" s="32"/>
      <c r="GQ11" s="32"/>
      <c r="GR11" s="32"/>
      <c r="GS11" s="32"/>
      <c r="GT11" s="32"/>
      <c r="GU11" s="32"/>
      <c r="GV11" s="32"/>
      <c r="GW11" s="32"/>
      <c r="GX11" s="32"/>
      <c r="GY11" s="32"/>
      <c r="GZ11" s="32"/>
      <c r="HA11" s="32"/>
      <c r="HB11" s="32"/>
      <c r="HC11" s="32"/>
      <c r="HD11" s="32"/>
      <c r="HE11" s="32"/>
      <c r="HF11" s="32"/>
      <c r="HG11" s="32"/>
      <c r="HH11" s="32"/>
      <c r="HI11" s="32"/>
      <c r="HJ11" s="32"/>
      <c r="HK11" s="32"/>
      <c r="HL11" s="32"/>
      <c r="HM11" s="32"/>
      <c r="HN11" s="32"/>
      <c r="HO11" s="32"/>
      <c r="HP11" s="32"/>
      <c r="HQ11" s="32"/>
      <c r="HR11" s="32"/>
      <c r="HS11" s="32"/>
      <c r="HT11" s="32"/>
      <c r="HU11" s="32"/>
      <c r="HV11" s="32"/>
      <c r="HW11" s="32"/>
      <c r="HX11" s="32"/>
      <c r="HY11" s="32"/>
      <c r="HZ11" s="32"/>
      <c r="IA11" s="32"/>
      <c r="IB11" s="32"/>
      <c r="IC11" s="32"/>
      <c r="ID11" s="32"/>
      <c r="IE11" s="32"/>
      <c r="IF11" s="32"/>
      <c r="IG11" s="32"/>
      <c r="IH11" s="32"/>
      <c r="II11" s="32"/>
      <c r="IJ11" s="32"/>
      <c r="IK11" s="32"/>
      <c r="IL11" s="32"/>
      <c r="IM11" s="32"/>
      <c r="IN11" s="32"/>
      <c r="IO11" s="32"/>
      <c r="IP11" s="32"/>
      <c r="IQ11" s="32"/>
      <c r="IR11" s="32"/>
      <c r="IS11" s="32"/>
      <c r="IT11" s="32"/>
      <c r="IU11" s="32"/>
      <c r="IV11" s="32"/>
    </row>
    <row r="12" spans="1:256" s="47" customFormat="1" hidden="1" x14ac:dyDescent="0.25">
      <c r="A12" s="45"/>
      <c r="B12" s="46" t="s">
        <v>2819</v>
      </c>
      <c r="C12" s="269" t="str">
        <f>Coop_State</f>
        <v>IL</v>
      </c>
      <c r="D12" s="269"/>
      <c r="E12" s="269"/>
      <c r="F12" s="269"/>
      <c r="P12" s="50" t="s">
        <v>466</v>
      </c>
      <c r="R12" s="49"/>
      <c r="S12" s="53"/>
    </row>
    <row r="13" spans="1:256" s="47" customFormat="1" hidden="1" x14ac:dyDescent="0.25">
      <c r="A13" s="45"/>
      <c r="B13" s="46" t="s">
        <v>1277</v>
      </c>
      <c r="C13" s="269" t="s">
        <v>3308</v>
      </c>
      <c r="D13" s="269"/>
      <c r="E13" s="269"/>
      <c r="F13" s="269"/>
      <c r="I13" s="48"/>
      <c r="J13" s="49"/>
    </row>
    <row r="14" spans="1:256" ht="23.25" customHeight="1" x14ac:dyDescent="0.25">
      <c r="A14" s="3"/>
      <c r="B14" s="32"/>
      <c r="C14" s="19"/>
      <c r="D14" s="36"/>
      <c r="E14" s="32"/>
      <c r="F14" s="32"/>
      <c r="G14" s="32"/>
      <c r="H14" s="32"/>
      <c r="I14" s="32"/>
      <c r="J14" s="32"/>
      <c r="K14" s="32"/>
      <c r="L14" s="32"/>
      <c r="M14" s="32"/>
      <c r="N14" s="32"/>
      <c r="O14" s="32"/>
      <c r="P14" s="32"/>
      <c r="Q14" s="32"/>
      <c r="R14" s="32"/>
      <c r="S14" s="32"/>
      <c r="T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32"/>
      <c r="DY14" s="32"/>
      <c r="DZ14" s="32"/>
      <c r="EA14" s="32"/>
      <c r="EB14" s="32"/>
      <c r="EC14" s="32"/>
      <c r="ED14" s="32"/>
      <c r="EE14" s="32"/>
      <c r="EF14" s="32"/>
      <c r="EG14" s="32"/>
      <c r="EH14" s="32"/>
      <c r="EI14" s="32"/>
      <c r="EJ14" s="32"/>
      <c r="EK14" s="32"/>
      <c r="EL14" s="32"/>
      <c r="EM14" s="32"/>
      <c r="EN14" s="32"/>
      <c r="EO14" s="32"/>
      <c r="EP14" s="32"/>
      <c r="EQ14" s="32"/>
      <c r="ER14" s="32"/>
      <c r="ES14" s="32"/>
      <c r="ET14" s="32"/>
      <c r="EU14" s="32"/>
      <c r="EV14" s="32"/>
      <c r="EW14" s="32"/>
      <c r="EX14" s="32"/>
      <c r="EY14" s="32"/>
      <c r="EZ14" s="32"/>
      <c r="FA14" s="32"/>
      <c r="FB14" s="32"/>
      <c r="FC14" s="32"/>
      <c r="FD14" s="32"/>
      <c r="FE14" s="32"/>
      <c r="FF14" s="32"/>
      <c r="FG14" s="32"/>
      <c r="FH14" s="32"/>
      <c r="FI14" s="32"/>
      <c r="FJ14" s="32"/>
      <c r="FK14" s="32"/>
      <c r="FL14" s="32"/>
      <c r="FM14" s="32"/>
      <c r="FN14" s="32"/>
      <c r="FO14" s="32"/>
      <c r="FP14" s="32"/>
      <c r="FQ14" s="32"/>
      <c r="FR14" s="32"/>
      <c r="FS14" s="32"/>
      <c r="FT14" s="32"/>
      <c r="FU14" s="32"/>
      <c r="FV14" s="32"/>
      <c r="FW14" s="32"/>
      <c r="FX14" s="32"/>
      <c r="FY14" s="32"/>
      <c r="FZ14" s="32"/>
      <c r="GA14" s="32"/>
      <c r="GB14" s="32"/>
      <c r="GC14" s="32"/>
      <c r="GD14" s="32"/>
      <c r="GE14" s="32"/>
      <c r="GF14" s="32"/>
      <c r="GG14" s="32"/>
      <c r="GH14" s="32"/>
      <c r="GI14" s="32"/>
      <c r="GJ14" s="32"/>
      <c r="GK14" s="32"/>
      <c r="GL14" s="32"/>
      <c r="GM14" s="32"/>
      <c r="GN14" s="32"/>
      <c r="GO14" s="32"/>
      <c r="GP14" s="32"/>
      <c r="GQ14" s="32"/>
      <c r="GR14" s="32"/>
      <c r="GS14" s="32"/>
      <c r="GT14" s="32"/>
      <c r="GU14" s="32"/>
      <c r="GV14" s="32"/>
      <c r="GW14" s="32"/>
      <c r="GX14" s="32"/>
      <c r="GY14" s="32"/>
      <c r="GZ14" s="32"/>
      <c r="HA14" s="32"/>
      <c r="HB14" s="32"/>
      <c r="HC14" s="32"/>
      <c r="HD14" s="32"/>
      <c r="HE14" s="32"/>
      <c r="HF14" s="32"/>
      <c r="HG14" s="32"/>
      <c r="HH14" s="32"/>
      <c r="HI14" s="32"/>
      <c r="HJ14" s="32"/>
      <c r="HK14" s="32"/>
      <c r="HL14" s="32"/>
      <c r="HM14" s="32"/>
      <c r="HN14" s="32"/>
      <c r="HO14" s="32"/>
      <c r="HP14" s="32"/>
      <c r="HQ14" s="32"/>
      <c r="HR14" s="32"/>
      <c r="HS14" s="32"/>
      <c r="HT14" s="32"/>
      <c r="HU14" s="32"/>
      <c r="HV14" s="32"/>
      <c r="HW14" s="32"/>
      <c r="HX14" s="32"/>
      <c r="HY14" s="32"/>
      <c r="HZ14" s="32"/>
      <c r="IA14" s="32"/>
      <c r="IB14" s="32"/>
      <c r="IC14" s="32"/>
      <c r="ID14" s="32"/>
      <c r="IE14" s="32"/>
      <c r="IF14" s="32"/>
      <c r="IG14" s="32"/>
      <c r="IH14" s="32"/>
      <c r="II14" s="32"/>
      <c r="IJ14" s="32"/>
      <c r="IK14" s="32"/>
      <c r="IL14" s="32"/>
      <c r="IM14" s="32"/>
      <c r="IN14" s="32"/>
      <c r="IO14" s="32"/>
      <c r="IP14" s="32"/>
      <c r="IQ14" s="32"/>
      <c r="IR14" s="32"/>
      <c r="IS14" s="32"/>
      <c r="IT14" s="32"/>
      <c r="IU14" s="32"/>
      <c r="IV14" s="32"/>
    </row>
    <row r="15" spans="1:256" ht="24" thickBot="1" x14ac:dyDescent="0.45">
      <c r="A15" s="35" t="s">
        <v>463</v>
      </c>
      <c r="B15" s="32"/>
      <c r="C15" s="19"/>
      <c r="D15" s="36"/>
      <c r="E15" s="32"/>
      <c r="F15" s="32"/>
      <c r="G15" s="32"/>
      <c r="H15" s="32"/>
      <c r="I15" s="32"/>
      <c r="J15" s="32"/>
      <c r="K15" s="32"/>
      <c r="L15" s="32"/>
      <c r="M15" s="32"/>
      <c r="N15" s="32"/>
      <c r="O15" s="32"/>
      <c r="P15" s="32"/>
      <c r="Q15" s="32"/>
      <c r="R15" s="32"/>
      <c r="S15" s="32"/>
      <c r="T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K15" s="32"/>
      <c r="EL15" s="32"/>
      <c r="EM15" s="32"/>
      <c r="EN15" s="32"/>
      <c r="EO15" s="32"/>
      <c r="EP15" s="32"/>
      <c r="EQ15" s="32"/>
      <c r="ER15" s="32"/>
      <c r="ES15" s="32"/>
      <c r="ET15" s="32"/>
      <c r="EU15" s="32"/>
      <c r="EV15" s="32"/>
      <c r="EW15" s="32"/>
      <c r="EX15" s="32"/>
      <c r="EY15" s="32"/>
      <c r="EZ15" s="32"/>
      <c r="FA15" s="32"/>
      <c r="FB15" s="32"/>
      <c r="FC15" s="32"/>
      <c r="FD15" s="32"/>
      <c r="FE15" s="32"/>
      <c r="FF15" s="32"/>
      <c r="FG15" s="32"/>
      <c r="FH15" s="32"/>
      <c r="FI15" s="32"/>
      <c r="FJ15" s="32"/>
      <c r="FK15" s="32"/>
      <c r="FL15" s="32"/>
      <c r="FM15" s="32"/>
      <c r="FN15" s="32"/>
      <c r="FO15" s="32"/>
      <c r="FP15" s="32"/>
      <c r="FQ15" s="32"/>
      <c r="FR15" s="32"/>
      <c r="FS15" s="32"/>
      <c r="FT15" s="32"/>
      <c r="FU15" s="32"/>
      <c r="FV15" s="32"/>
      <c r="FW15" s="32"/>
      <c r="FX15" s="32"/>
      <c r="FY15" s="32"/>
      <c r="FZ15" s="32"/>
      <c r="GA15" s="32"/>
      <c r="GB15" s="32"/>
      <c r="GC15" s="32"/>
      <c r="GD15" s="32"/>
      <c r="GE15" s="32"/>
      <c r="GF15" s="32"/>
      <c r="GG15" s="32"/>
      <c r="GH15" s="32"/>
      <c r="GI15" s="32"/>
      <c r="GJ15" s="32"/>
      <c r="GK15" s="32"/>
      <c r="GL15" s="32"/>
      <c r="GM15" s="32"/>
      <c r="GN15" s="32"/>
      <c r="GO15" s="32"/>
      <c r="GP15" s="32"/>
      <c r="GQ15" s="32"/>
      <c r="GR15" s="32"/>
      <c r="GS15" s="32"/>
      <c r="GT15" s="32"/>
      <c r="GU15" s="32"/>
      <c r="GV15" s="32"/>
      <c r="GW15" s="32"/>
      <c r="GX15" s="32"/>
      <c r="GY15" s="32"/>
      <c r="GZ15" s="32"/>
      <c r="HA15" s="32"/>
      <c r="HB15" s="32"/>
      <c r="HC15" s="32"/>
      <c r="HD15" s="32"/>
      <c r="HE15" s="32"/>
      <c r="HF15" s="32"/>
      <c r="HG15" s="32"/>
      <c r="HH15" s="32"/>
      <c r="HI15" s="32"/>
      <c r="HJ15" s="32"/>
      <c r="HK15" s="32"/>
      <c r="HL15" s="32"/>
      <c r="HM15" s="32"/>
      <c r="HN15" s="32"/>
      <c r="HO15" s="32"/>
      <c r="HP15" s="32"/>
      <c r="HQ15" s="32"/>
      <c r="HR15" s="32"/>
      <c r="HS15" s="32"/>
      <c r="HT15" s="32"/>
      <c r="HU15" s="32"/>
      <c r="HV15" s="32"/>
      <c r="HW15" s="32"/>
      <c r="HX15" s="32"/>
      <c r="HY15" s="32"/>
      <c r="HZ15" s="32"/>
      <c r="IA15" s="32"/>
      <c r="IB15" s="32"/>
      <c r="IC15" s="32"/>
      <c r="ID15" s="32"/>
      <c r="IE15" s="32"/>
      <c r="IF15" s="32"/>
      <c r="IG15" s="32"/>
      <c r="IH15" s="32"/>
      <c r="II15" s="32"/>
      <c r="IJ15" s="32"/>
      <c r="IK15" s="32"/>
      <c r="IL15" s="32"/>
      <c r="IM15" s="32"/>
      <c r="IN15" s="32"/>
      <c r="IO15" s="32"/>
      <c r="IP15" s="32"/>
      <c r="IQ15" s="32"/>
      <c r="IR15" s="32"/>
      <c r="IS15" s="32"/>
      <c r="IT15" s="32"/>
      <c r="IU15" s="32"/>
      <c r="IV15" s="32"/>
    </row>
    <row r="16" spans="1:256" ht="8.25" customHeight="1" thickTop="1" x14ac:dyDescent="0.4">
      <c r="A16" s="113"/>
      <c r="B16" s="114"/>
      <c r="C16" s="114"/>
      <c r="D16" s="114"/>
      <c r="E16" s="114"/>
      <c r="F16" s="114"/>
      <c r="G16" s="114"/>
      <c r="H16" s="114"/>
      <c r="I16" s="114"/>
      <c r="J16" s="115"/>
      <c r="K16" s="115"/>
      <c r="L16" s="115"/>
      <c r="M16" s="119"/>
      <c r="N16" s="119"/>
      <c r="O16" s="113"/>
      <c r="P16" s="117"/>
      <c r="Q16" s="118"/>
      <c r="R16" s="117"/>
      <c r="S16" s="119"/>
      <c r="T16" s="120"/>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row>
    <row r="17" spans="1:256" x14ac:dyDescent="0.25">
      <c r="A17" s="3"/>
      <c r="B17" s="34" t="s">
        <v>1429</v>
      </c>
      <c r="C17" s="267">
        <v>45425</v>
      </c>
      <c r="D17" s="267"/>
      <c r="E17" s="267"/>
      <c r="F17" s="267"/>
      <c r="G17" s="32"/>
      <c r="H17" s="34" t="s">
        <v>1434</v>
      </c>
      <c r="I17" s="34" t="s">
        <v>1434</v>
      </c>
      <c r="J17" s="248"/>
      <c r="K17" s="248"/>
      <c r="L17" s="248"/>
      <c r="M17" s="248"/>
      <c r="N17" s="32"/>
      <c r="O17" s="32"/>
      <c r="P17" s="34" t="s">
        <v>467</v>
      </c>
      <c r="Q17" s="248"/>
      <c r="R17" s="248"/>
      <c r="S17" s="248"/>
      <c r="T17" s="249"/>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32"/>
      <c r="DG17" s="32"/>
      <c r="DH17" s="32"/>
      <c r="DI17" s="32"/>
      <c r="DJ17" s="32"/>
      <c r="DK17" s="32"/>
      <c r="DL17" s="32"/>
      <c r="DM17" s="32"/>
      <c r="DN17" s="32"/>
      <c r="DO17" s="32"/>
      <c r="DP17" s="32"/>
      <c r="DQ17" s="32"/>
      <c r="DR17" s="32"/>
      <c r="DS17" s="32"/>
      <c r="DT17" s="32"/>
      <c r="DU17" s="32"/>
      <c r="DV17" s="32"/>
      <c r="DW17" s="32"/>
      <c r="DX17" s="32"/>
      <c r="DY17" s="32"/>
      <c r="DZ17" s="32"/>
      <c r="EA17" s="32"/>
      <c r="EB17" s="32"/>
      <c r="EC17" s="32"/>
      <c r="ED17" s="32"/>
      <c r="EE17" s="32"/>
      <c r="EF17" s="32"/>
      <c r="EG17" s="32"/>
      <c r="EH17" s="32"/>
      <c r="EI17" s="32"/>
      <c r="EJ17" s="32"/>
      <c r="EK17" s="32"/>
      <c r="EL17" s="32"/>
      <c r="EM17" s="32"/>
      <c r="EN17" s="32"/>
      <c r="EO17" s="32"/>
      <c r="EP17" s="32"/>
      <c r="EQ17" s="32"/>
      <c r="ER17" s="32"/>
      <c r="ES17" s="32"/>
      <c r="ET17" s="32"/>
      <c r="EU17" s="32"/>
      <c r="EV17" s="32"/>
      <c r="EW17" s="32"/>
      <c r="EX17" s="32"/>
      <c r="EY17" s="32"/>
      <c r="EZ17" s="32"/>
      <c r="FA17" s="32"/>
      <c r="FB17" s="32"/>
      <c r="FC17" s="32"/>
      <c r="FD17" s="32"/>
      <c r="FE17" s="32"/>
      <c r="FF17" s="32"/>
      <c r="FG17" s="32"/>
      <c r="FH17" s="32"/>
      <c r="FI17" s="32"/>
      <c r="FJ17" s="32"/>
      <c r="FK17" s="32"/>
      <c r="FL17" s="32"/>
      <c r="FM17" s="32"/>
      <c r="FN17" s="32"/>
      <c r="FO17" s="32"/>
      <c r="FP17" s="32"/>
      <c r="FQ17" s="32"/>
      <c r="FR17" s="32"/>
      <c r="FS17" s="32"/>
      <c r="FT17" s="32"/>
      <c r="FU17" s="32"/>
      <c r="FV17" s="32"/>
      <c r="FW17" s="32"/>
      <c r="FX17" s="32"/>
      <c r="FY17" s="32"/>
      <c r="FZ17" s="32"/>
      <c r="GA17" s="32"/>
      <c r="GB17" s="32"/>
      <c r="GC17" s="32"/>
      <c r="GD17" s="32"/>
      <c r="GE17" s="32"/>
      <c r="GF17" s="32"/>
      <c r="GG17" s="32"/>
      <c r="GH17" s="32"/>
      <c r="GI17" s="32"/>
      <c r="GJ17" s="32"/>
      <c r="GK17" s="32"/>
      <c r="GL17" s="32"/>
      <c r="GM17" s="32"/>
      <c r="GN17" s="32"/>
      <c r="GO17" s="32"/>
      <c r="GP17" s="32"/>
      <c r="GQ17" s="32"/>
      <c r="GR17" s="32"/>
      <c r="GS17" s="32"/>
      <c r="GT17" s="32"/>
      <c r="GU17" s="32"/>
      <c r="GV17" s="32"/>
      <c r="GW17" s="32"/>
      <c r="GX17" s="32"/>
      <c r="GY17" s="32"/>
      <c r="GZ17" s="32"/>
      <c r="HA17" s="32"/>
      <c r="HB17" s="32"/>
      <c r="HC17" s="32"/>
      <c r="HD17" s="32"/>
      <c r="HE17" s="32"/>
      <c r="HF17" s="32"/>
      <c r="HG17" s="32"/>
      <c r="HH17" s="32"/>
      <c r="HI17" s="32"/>
      <c r="HJ17" s="32"/>
      <c r="HK17" s="32"/>
      <c r="HL17" s="32"/>
      <c r="HM17" s="32"/>
      <c r="HN17" s="32"/>
      <c r="HO17" s="32"/>
      <c r="HP17" s="32"/>
      <c r="HQ17" s="32"/>
      <c r="HR17" s="32"/>
      <c r="HS17" s="32"/>
      <c r="HT17" s="32"/>
      <c r="HU17" s="32"/>
      <c r="HV17" s="32"/>
      <c r="HW17" s="32"/>
      <c r="HX17" s="32"/>
      <c r="HY17" s="32"/>
      <c r="HZ17" s="32"/>
      <c r="IA17" s="32"/>
      <c r="IB17" s="32"/>
      <c r="IC17" s="32"/>
      <c r="ID17" s="32"/>
      <c r="IE17" s="32"/>
      <c r="IF17" s="32"/>
      <c r="IG17" s="32"/>
      <c r="IH17" s="32"/>
      <c r="II17" s="32"/>
      <c r="IJ17" s="32"/>
      <c r="IK17" s="32"/>
      <c r="IL17" s="32"/>
      <c r="IM17" s="32"/>
      <c r="IN17" s="32"/>
      <c r="IO17" s="32"/>
      <c r="IP17" s="32"/>
      <c r="IQ17" s="32"/>
      <c r="IR17" s="32"/>
      <c r="IS17" s="32"/>
      <c r="IT17" s="32"/>
      <c r="IU17" s="32"/>
      <c r="IV17" s="32"/>
    </row>
    <row r="18" spans="1:256" x14ac:dyDescent="0.25">
      <c r="A18" s="3"/>
      <c r="B18" s="34" t="s">
        <v>1284</v>
      </c>
      <c r="C18" s="267">
        <v>45585</v>
      </c>
      <c r="D18" s="267"/>
      <c r="E18" s="267"/>
      <c r="F18" s="267"/>
      <c r="G18" s="32"/>
      <c r="H18" s="34" t="s">
        <v>1435</v>
      </c>
      <c r="I18" s="34" t="s">
        <v>1435</v>
      </c>
      <c r="J18" s="248">
        <v>0</v>
      </c>
      <c r="K18" s="248"/>
      <c r="L18" s="248"/>
      <c r="M18" s="248"/>
      <c r="N18" s="32"/>
      <c r="O18" s="32"/>
      <c r="P18" s="32"/>
      <c r="Q18" s="32"/>
      <c r="R18" s="32"/>
      <c r="S18" s="32"/>
      <c r="T18" s="12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2"/>
      <c r="DD18" s="32"/>
      <c r="DE18" s="32"/>
      <c r="DF18" s="32"/>
      <c r="DG18" s="32"/>
      <c r="DH18" s="32"/>
      <c r="DI18" s="32"/>
      <c r="DJ18" s="32"/>
      <c r="DK18" s="32"/>
      <c r="DL18" s="32"/>
      <c r="DM18" s="32"/>
      <c r="DN18" s="32"/>
      <c r="DO18" s="32"/>
      <c r="DP18" s="32"/>
      <c r="DQ18" s="32"/>
      <c r="DR18" s="32"/>
      <c r="DS18" s="32"/>
      <c r="DT18" s="32"/>
      <c r="DU18" s="32"/>
      <c r="DV18" s="32"/>
      <c r="DW18" s="32"/>
      <c r="DX18" s="32"/>
      <c r="DY18" s="32"/>
      <c r="DZ18" s="32"/>
      <c r="EA18" s="32"/>
      <c r="EB18" s="32"/>
      <c r="EC18" s="32"/>
      <c r="ED18" s="32"/>
      <c r="EE18" s="32"/>
      <c r="EF18" s="32"/>
      <c r="EG18" s="32"/>
      <c r="EH18" s="32"/>
      <c r="EI18" s="32"/>
      <c r="EJ18" s="32"/>
      <c r="EK18" s="32"/>
      <c r="EL18" s="32"/>
      <c r="EM18" s="32"/>
      <c r="EN18" s="32"/>
      <c r="EO18" s="32"/>
      <c r="EP18" s="32"/>
      <c r="EQ18" s="32"/>
      <c r="ER18" s="32"/>
      <c r="ES18" s="32"/>
      <c r="ET18" s="32"/>
      <c r="EU18" s="32"/>
      <c r="EV18" s="32"/>
      <c r="EW18" s="32"/>
      <c r="EX18" s="32"/>
      <c r="EY18" s="32"/>
      <c r="EZ18" s="32"/>
      <c r="FA18" s="32"/>
      <c r="FB18" s="32"/>
      <c r="FC18" s="32"/>
      <c r="FD18" s="32"/>
      <c r="FE18" s="32"/>
      <c r="FF18" s="32"/>
      <c r="FG18" s="32"/>
      <c r="FH18" s="32"/>
      <c r="FI18" s="32"/>
      <c r="FJ18" s="32"/>
      <c r="FK18" s="32"/>
      <c r="FL18" s="32"/>
      <c r="FM18" s="32"/>
      <c r="FN18" s="32"/>
      <c r="FO18" s="32"/>
      <c r="FP18" s="32"/>
      <c r="FQ18" s="32"/>
      <c r="FR18" s="32"/>
      <c r="FS18" s="32"/>
      <c r="FT18" s="32"/>
      <c r="FU18" s="32"/>
      <c r="FV18" s="32"/>
      <c r="FW18" s="32"/>
      <c r="FX18" s="32"/>
      <c r="FY18" s="32"/>
      <c r="FZ18" s="32"/>
      <c r="GA18" s="32"/>
      <c r="GB18" s="32"/>
      <c r="GC18" s="32"/>
      <c r="GD18" s="32"/>
      <c r="GE18" s="32"/>
      <c r="GF18" s="32"/>
      <c r="GG18" s="32"/>
      <c r="GH18" s="32"/>
      <c r="GI18" s="32"/>
      <c r="GJ18" s="32"/>
      <c r="GK18" s="32"/>
      <c r="GL18" s="32"/>
      <c r="GM18" s="32"/>
      <c r="GN18" s="32"/>
      <c r="GO18" s="32"/>
      <c r="GP18" s="32"/>
      <c r="GQ18" s="32"/>
      <c r="GR18" s="32"/>
      <c r="GS18" s="32"/>
      <c r="GT18" s="32"/>
      <c r="GU18" s="32"/>
      <c r="GV18" s="32"/>
      <c r="GW18" s="32"/>
      <c r="GX18" s="32"/>
      <c r="GY18" s="32"/>
      <c r="GZ18" s="32"/>
      <c r="HA18" s="32"/>
      <c r="HB18" s="32"/>
      <c r="HC18" s="32"/>
      <c r="HD18" s="32"/>
      <c r="HE18" s="32"/>
      <c r="HF18" s="32"/>
      <c r="HG18" s="32"/>
      <c r="HH18" s="32"/>
      <c r="HI18" s="32"/>
      <c r="HJ18" s="32"/>
      <c r="HK18" s="32"/>
      <c r="HL18" s="32"/>
      <c r="HM18" s="32"/>
      <c r="HN18" s="32"/>
      <c r="HO18" s="32"/>
      <c r="HP18" s="32"/>
      <c r="HQ18" s="32"/>
      <c r="HR18" s="32"/>
      <c r="HS18" s="32"/>
      <c r="HT18" s="32"/>
      <c r="HU18" s="32"/>
      <c r="HV18" s="32"/>
      <c r="HW18" s="32"/>
      <c r="HX18" s="32"/>
      <c r="HY18" s="32"/>
      <c r="HZ18" s="32"/>
      <c r="IA18" s="32"/>
      <c r="IB18" s="32"/>
      <c r="IC18" s="32"/>
      <c r="ID18" s="32"/>
      <c r="IE18" s="32"/>
      <c r="IF18" s="32"/>
      <c r="IG18" s="32"/>
      <c r="IH18" s="32"/>
      <c r="II18" s="32"/>
      <c r="IJ18" s="32"/>
      <c r="IK18" s="32"/>
      <c r="IL18" s="32"/>
      <c r="IM18" s="32"/>
      <c r="IN18" s="32"/>
      <c r="IO18" s="32"/>
      <c r="IP18" s="32"/>
      <c r="IQ18" s="32"/>
      <c r="IR18" s="32"/>
      <c r="IS18" s="32"/>
      <c r="IT18" s="32"/>
      <c r="IU18" s="32"/>
      <c r="IV18" s="32"/>
    </row>
    <row r="19" spans="1:256" x14ac:dyDescent="0.25">
      <c r="A19" s="3"/>
      <c r="B19" s="32"/>
      <c r="C19" s="32"/>
      <c r="D19" s="32"/>
      <c r="E19" s="32"/>
      <c r="F19" s="32"/>
      <c r="G19" s="32"/>
      <c r="H19" s="34" t="s">
        <v>1436</v>
      </c>
      <c r="I19" s="34" t="s">
        <v>1436</v>
      </c>
      <c r="J19" s="248">
        <v>0</v>
      </c>
      <c r="K19" s="248"/>
      <c r="L19" s="248"/>
      <c r="M19" s="248"/>
      <c r="N19" s="32"/>
      <c r="O19" s="32"/>
      <c r="P19" s="34" t="s">
        <v>1267</v>
      </c>
      <c r="Q19" s="248"/>
      <c r="R19" s="248"/>
      <c r="S19" s="248"/>
      <c r="T19" s="249"/>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2"/>
      <c r="DC19" s="32"/>
      <c r="DD19" s="32"/>
      <c r="DE19" s="32"/>
      <c r="DF19" s="32"/>
      <c r="DG19" s="32"/>
      <c r="DH19" s="32"/>
      <c r="DI19" s="32"/>
      <c r="DJ19" s="32"/>
      <c r="DK19" s="32"/>
      <c r="DL19" s="32"/>
      <c r="DM19" s="32"/>
      <c r="DN19" s="32"/>
      <c r="DO19" s="32"/>
      <c r="DP19" s="32"/>
      <c r="DQ19" s="32"/>
      <c r="DR19" s="32"/>
      <c r="DS19" s="32"/>
      <c r="DT19" s="32"/>
      <c r="DU19" s="32"/>
      <c r="DV19" s="32"/>
      <c r="DW19" s="32"/>
      <c r="DX19" s="32"/>
      <c r="DY19" s="32"/>
      <c r="DZ19" s="32"/>
      <c r="EA19" s="32"/>
      <c r="EB19" s="32"/>
      <c r="EC19" s="32"/>
      <c r="ED19" s="32"/>
      <c r="EE19" s="32"/>
      <c r="EF19" s="32"/>
      <c r="EG19" s="32"/>
      <c r="EH19" s="32"/>
      <c r="EI19" s="32"/>
      <c r="EJ19" s="32"/>
      <c r="EK19" s="32"/>
      <c r="EL19" s="32"/>
      <c r="EM19" s="32"/>
      <c r="EN19" s="32"/>
      <c r="EO19" s="32"/>
      <c r="EP19" s="32"/>
      <c r="EQ19" s="32"/>
      <c r="ER19" s="32"/>
      <c r="ES19" s="32"/>
      <c r="ET19" s="32"/>
      <c r="EU19" s="32"/>
      <c r="EV19" s="32"/>
      <c r="EW19" s="32"/>
      <c r="EX19" s="32"/>
      <c r="EY19" s="32"/>
      <c r="EZ19" s="32"/>
      <c r="FA19" s="32"/>
      <c r="FB19" s="32"/>
      <c r="FC19" s="32"/>
      <c r="FD19" s="32"/>
      <c r="FE19" s="32"/>
      <c r="FF19" s="32"/>
      <c r="FG19" s="32"/>
      <c r="FH19" s="32"/>
      <c r="FI19" s="32"/>
      <c r="FJ19" s="32"/>
      <c r="FK19" s="32"/>
      <c r="FL19" s="32"/>
      <c r="FM19" s="32"/>
      <c r="FN19" s="32"/>
      <c r="FO19" s="32"/>
      <c r="FP19" s="32"/>
      <c r="FQ19" s="32"/>
      <c r="FR19" s="32"/>
      <c r="FS19" s="32"/>
      <c r="FT19" s="32"/>
      <c r="FU19" s="32"/>
      <c r="FV19" s="32"/>
      <c r="FW19" s="32"/>
      <c r="FX19" s="32"/>
      <c r="FY19" s="32"/>
      <c r="FZ19" s="32"/>
      <c r="GA19" s="32"/>
      <c r="GB19" s="32"/>
      <c r="GC19" s="32"/>
      <c r="GD19" s="32"/>
      <c r="GE19" s="32"/>
      <c r="GF19" s="32"/>
      <c r="GG19" s="32"/>
      <c r="GH19" s="32"/>
      <c r="GI19" s="32"/>
      <c r="GJ19" s="32"/>
      <c r="GK19" s="32"/>
      <c r="GL19" s="32"/>
      <c r="GM19" s="32"/>
      <c r="GN19" s="32"/>
      <c r="GO19" s="32"/>
      <c r="GP19" s="32"/>
      <c r="GQ19" s="32"/>
      <c r="GR19" s="32"/>
      <c r="GS19" s="32"/>
      <c r="GT19" s="32"/>
      <c r="GU19" s="32"/>
      <c r="GV19" s="32"/>
      <c r="GW19" s="32"/>
      <c r="GX19" s="32"/>
      <c r="GY19" s="32"/>
      <c r="GZ19" s="32"/>
      <c r="HA19" s="32"/>
      <c r="HB19" s="32"/>
      <c r="HC19" s="32"/>
      <c r="HD19" s="32"/>
      <c r="HE19" s="32"/>
      <c r="HF19" s="32"/>
      <c r="HG19" s="32"/>
      <c r="HH19" s="32"/>
      <c r="HI19" s="32"/>
      <c r="HJ19" s="32"/>
      <c r="HK19" s="32"/>
      <c r="HL19" s="32"/>
      <c r="HM19" s="32"/>
      <c r="HN19" s="32"/>
      <c r="HO19" s="32"/>
      <c r="HP19" s="32"/>
      <c r="HQ19" s="32"/>
      <c r="HR19" s="32"/>
      <c r="HS19" s="32"/>
      <c r="HT19" s="32"/>
      <c r="HU19" s="32"/>
      <c r="HV19" s="32"/>
      <c r="HW19" s="32"/>
      <c r="HX19" s="32"/>
      <c r="HY19" s="32"/>
      <c r="HZ19" s="32"/>
      <c r="IA19" s="32"/>
      <c r="IB19" s="32"/>
      <c r="IC19" s="32"/>
      <c r="ID19" s="32"/>
      <c r="IE19" s="32"/>
      <c r="IF19" s="32"/>
      <c r="IG19" s="32"/>
      <c r="IH19" s="32"/>
      <c r="II19" s="32"/>
      <c r="IJ19" s="32"/>
      <c r="IK19" s="32"/>
      <c r="IL19" s="32"/>
      <c r="IM19" s="32"/>
      <c r="IN19" s="32"/>
      <c r="IO19" s="32"/>
      <c r="IP19" s="32"/>
      <c r="IQ19" s="32"/>
      <c r="IR19" s="32"/>
      <c r="IS19" s="32"/>
      <c r="IT19" s="32"/>
      <c r="IU19" s="32"/>
      <c r="IV19" s="32"/>
    </row>
    <row r="20" spans="1:256" x14ac:dyDescent="0.25">
      <c r="A20" s="3"/>
      <c r="B20" s="34" t="s">
        <v>1430</v>
      </c>
      <c r="C20" s="279">
        <v>35600</v>
      </c>
      <c r="D20" s="279"/>
      <c r="E20" s="279"/>
      <c r="F20" s="279"/>
      <c r="G20" s="32"/>
      <c r="H20" s="34"/>
      <c r="I20" s="34"/>
      <c r="J20" s="40"/>
      <c r="K20" s="40"/>
      <c r="L20" s="40"/>
      <c r="M20" s="40"/>
      <c r="N20" s="32"/>
      <c r="O20" s="32"/>
      <c r="P20" s="34" t="s">
        <v>1272</v>
      </c>
      <c r="Q20" s="250" t="s">
        <v>3341</v>
      </c>
      <c r="R20" s="250"/>
      <c r="S20" s="250"/>
      <c r="T20" s="251"/>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c r="DB20" s="32"/>
      <c r="DC20" s="32"/>
      <c r="DD20" s="32"/>
      <c r="DE20" s="32"/>
      <c r="DF20" s="32"/>
      <c r="DG20" s="32"/>
      <c r="DH20" s="32"/>
      <c r="DI20" s="32"/>
      <c r="DJ20" s="32"/>
      <c r="DK20" s="32"/>
      <c r="DL20" s="32"/>
      <c r="DM20" s="32"/>
      <c r="DN20" s="32"/>
      <c r="DO20" s="32"/>
      <c r="DP20" s="32"/>
      <c r="DQ20" s="32"/>
      <c r="DR20" s="32"/>
      <c r="DS20" s="32"/>
      <c r="DT20" s="32"/>
      <c r="DU20" s="32"/>
      <c r="DV20" s="32"/>
      <c r="DW20" s="32"/>
      <c r="DX20" s="32"/>
      <c r="DY20" s="32"/>
      <c r="DZ20" s="32"/>
      <c r="EA20" s="32"/>
      <c r="EB20" s="32"/>
      <c r="EC20" s="32"/>
      <c r="ED20" s="32"/>
      <c r="EE20" s="32"/>
      <c r="EF20" s="32"/>
      <c r="EG20" s="32"/>
      <c r="EH20" s="32"/>
      <c r="EI20" s="32"/>
      <c r="EJ20" s="32"/>
      <c r="EK20" s="32"/>
      <c r="EL20" s="32"/>
      <c r="EM20" s="32"/>
      <c r="EN20" s="32"/>
      <c r="EO20" s="32"/>
      <c r="EP20" s="32"/>
      <c r="EQ20" s="32"/>
      <c r="ER20" s="32"/>
      <c r="ES20" s="32"/>
      <c r="ET20" s="32"/>
      <c r="EU20" s="32"/>
      <c r="EV20" s="32"/>
      <c r="EW20" s="32"/>
      <c r="EX20" s="32"/>
      <c r="EY20" s="32"/>
      <c r="EZ20" s="32"/>
      <c r="FA20" s="32"/>
      <c r="FB20" s="32"/>
      <c r="FC20" s="32"/>
      <c r="FD20" s="32"/>
      <c r="FE20" s="32"/>
      <c r="FF20" s="32"/>
      <c r="FG20" s="32"/>
      <c r="FH20" s="32"/>
      <c r="FI20" s="32"/>
      <c r="FJ20" s="32"/>
      <c r="FK20" s="32"/>
      <c r="FL20" s="32"/>
      <c r="FM20" s="32"/>
      <c r="FN20" s="32"/>
      <c r="FO20" s="32"/>
      <c r="FP20" s="32"/>
      <c r="FQ20" s="32"/>
      <c r="FR20" s="32"/>
      <c r="FS20" s="32"/>
      <c r="FT20" s="32"/>
      <c r="FU20" s="32"/>
      <c r="FV20" s="32"/>
      <c r="FW20" s="32"/>
      <c r="FX20" s="32"/>
      <c r="FY20" s="32"/>
      <c r="FZ20" s="32"/>
      <c r="GA20" s="32"/>
      <c r="GB20" s="32"/>
      <c r="GC20" s="32"/>
      <c r="GD20" s="32"/>
      <c r="GE20" s="32"/>
      <c r="GF20" s="32"/>
      <c r="GG20" s="32"/>
      <c r="GH20" s="32"/>
      <c r="GI20" s="32"/>
      <c r="GJ20" s="32"/>
      <c r="GK20" s="32"/>
      <c r="GL20" s="32"/>
      <c r="GM20" s="32"/>
      <c r="GN20" s="32"/>
      <c r="GO20" s="32"/>
      <c r="GP20" s="32"/>
      <c r="GQ20" s="32"/>
      <c r="GR20" s="32"/>
      <c r="GS20" s="32"/>
      <c r="GT20" s="32"/>
      <c r="GU20" s="32"/>
      <c r="GV20" s="32"/>
      <c r="GW20" s="32"/>
      <c r="GX20" s="32"/>
      <c r="GY20" s="32"/>
      <c r="GZ20" s="32"/>
      <c r="HA20" s="32"/>
      <c r="HB20" s="32"/>
      <c r="HC20" s="32"/>
      <c r="HD20" s="32"/>
      <c r="HE20" s="32"/>
      <c r="HF20" s="32"/>
      <c r="HG20" s="32"/>
      <c r="HH20" s="32"/>
      <c r="HI20" s="32"/>
      <c r="HJ20" s="32"/>
      <c r="HK20" s="32"/>
      <c r="HL20" s="32"/>
      <c r="HM20" s="32"/>
      <c r="HN20" s="32"/>
      <c r="HO20" s="32"/>
      <c r="HP20" s="32"/>
      <c r="HQ20" s="32"/>
      <c r="HR20" s="32"/>
      <c r="HS20" s="32"/>
      <c r="HT20" s="32"/>
      <c r="HU20" s="32"/>
      <c r="HV20" s="32"/>
      <c r="HW20" s="32"/>
      <c r="HX20" s="32"/>
      <c r="HY20" s="32"/>
      <c r="HZ20" s="32"/>
      <c r="IA20" s="32"/>
      <c r="IB20" s="32"/>
      <c r="IC20" s="32"/>
      <c r="ID20" s="32"/>
      <c r="IE20" s="32"/>
      <c r="IF20" s="32"/>
      <c r="IG20" s="32"/>
      <c r="IH20" s="32"/>
      <c r="II20" s="32"/>
      <c r="IJ20" s="32"/>
      <c r="IK20" s="32"/>
      <c r="IL20" s="32"/>
      <c r="IM20" s="32"/>
      <c r="IN20" s="32"/>
      <c r="IO20" s="32"/>
      <c r="IP20" s="32"/>
      <c r="IQ20" s="32"/>
      <c r="IR20" s="32"/>
      <c r="IS20" s="32"/>
      <c r="IT20" s="32"/>
      <c r="IU20" s="32"/>
      <c r="IV20" s="32"/>
    </row>
    <row r="21" spans="1:256" x14ac:dyDescent="0.25">
      <c r="A21" s="3"/>
      <c r="B21" s="34" t="s">
        <v>1275</v>
      </c>
      <c r="C21" s="261" t="s">
        <v>1473</v>
      </c>
      <c r="D21" s="261"/>
      <c r="E21" s="261"/>
      <c r="F21" s="261"/>
      <c r="G21" s="32"/>
      <c r="H21" s="34" t="s">
        <v>1392</v>
      </c>
      <c r="I21" s="34" t="s">
        <v>1392</v>
      </c>
      <c r="J21" s="248"/>
      <c r="K21" s="248"/>
      <c r="L21" s="248"/>
      <c r="M21" s="248"/>
      <c r="N21" s="32"/>
      <c r="O21" s="32"/>
      <c r="P21" s="34" t="s">
        <v>1273</v>
      </c>
      <c r="Q21" s="250">
        <v>14</v>
      </c>
      <c r="R21" s="250"/>
      <c r="S21" s="250"/>
      <c r="T21" s="251"/>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c r="CX21" s="32"/>
      <c r="CY21" s="32"/>
      <c r="CZ21" s="32"/>
      <c r="DA21" s="32"/>
      <c r="DB21" s="32"/>
      <c r="DC21" s="32"/>
      <c r="DD21" s="32"/>
      <c r="DE21" s="32"/>
      <c r="DF21" s="32"/>
      <c r="DG21" s="32"/>
      <c r="DH21" s="32"/>
      <c r="DI21" s="32"/>
      <c r="DJ21" s="32"/>
      <c r="DK21" s="32"/>
      <c r="DL21" s="32"/>
      <c r="DM21" s="32"/>
      <c r="DN21" s="32"/>
      <c r="DO21" s="32"/>
      <c r="DP21" s="32"/>
      <c r="DQ21" s="32"/>
      <c r="DR21" s="32"/>
      <c r="DS21" s="32"/>
      <c r="DT21" s="32"/>
      <c r="DU21" s="32"/>
      <c r="DV21" s="32"/>
      <c r="DW21" s="32"/>
      <c r="DX21" s="32"/>
      <c r="DY21" s="32"/>
      <c r="DZ21" s="32"/>
      <c r="EA21" s="32"/>
      <c r="EB21" s="32"/>
      <c r="EC21" s="32"/>
      <c r="ED21" s="32"/>
      <c r="EE21" s="32"/>
      <c r="EF21" s="32"/>
      <c r="EG21" s="32"/>
      <c r="EH21" s="32"/>
      <c r="EI21" s="32"/>
      <c r="EJ21" s="32"/>
      <c r="EK21" s="32"/>
      <c r="EL21" s="32"/>
      <c r="EM21" s="32"/>
      <c r="EN21" s="32"/>
      <c r="EO21" s="32"/>
      <c r="EP21" s="32"/>
      <c r="EQ21" s="32"/>
      <c r="ER21" s="32"/>
      <c r="ES21" s="32"/>
      <c r="ET21" s="32"/>
      <c r="EU21" s="32"/>
      <c r="EV21" s="32"/>
      <c r="EW21" s="32"/>
      <c r="EX21" s="32"/>
      <c r="EY21" s="32"/>
      <c r="EZ21" s="32"/>
      <c r="FA21" s="32"/>
      <c r="FB21" s="32"/>
      <c r="FC21" s="32"/>
      <c r="FD21" s="32"/>
      <c r="FE21" s="32"/>
      <c r="FF21" s="32"/>
      <c r="FG21" s="32"/>
      <c r="FH21" s="32"/>
      <c r="FI21" s="32"/>
      <c r="FJ21" s="32"/>
      <c r="FK21" s="32"/>
      <c r="FL21" s="32"/>
      <c r="FM21" s="32"/>
      <c r="FN21" s="32"/>
      <c r="FO21" s="32"/>
      <c r="FP21" s="32"/>
      <c r="FQ21" s="32"/>
      <c r="FR21" s="32"/>
      <c r="FS21" s="32"/>
      <c r="FT21" s="32"/>
      <c r="FU21" s="32"/>
      <c r="FV21" s="32"/>
      <c r="FW21" s="32"/>
      <c r="FX21" s="32"/>
      <c r="FY21" s="32"/>
      <c r="FZ21" s="32"/>
      <c r="GA21" s="32"/>
      <c r="GB21" s="32"/>
      <c r="GC21" s="32"/>
      <c r="GD21" s="32"/>
      <c r="GE21" s="32"/>
      <c r="GF21" s="32"/>
      <c r="GG21" s="32"/>
      <c r="GH21" s="32"/>
      <c r="GI21" s="32"/>
      <c r="GJ21" s="32"/>
      <c r="GK21" s="32"/>
      <c r="GL21" s="32"/>
      <c r="GM21" s="32"/>
      <c r="GN21" s="32"/>
      <c r="GO21" s="32"/>
      <c r="GP21" s="32"/>
      <c r="GQ21" s="32"/>
      <c r="GR21" s="32"/>
      <c r="GS21" s="32"/>
      <c r="GT21" s="32"/>
      <c r="GU21" s="32"/>
      <c r="GV21" s="32"/>
      <c r="GW21" s="32"/>
      <c r="GX21" s="32"/>
      <c r="GY21" s="32"/>
      <c r="GZ21" s="32"/>
      <c r="HA21" s="32"/>
      <c r="HB21" s="32"/>
      <c r="HC21" s="32"/>
      <c r="HD21" s="32"/>
      <c r="HE21" s="32"/>
      <c r="HF21" s="32"/>
      <c r="HG21" s="32"/>
      <c r="HH21" s="32"/>
      <c r="HI21" s="32"/>
      <c r="HJ21" s="32"/>
      <c r="HK21" s="32"/>
      <c r="HL21" s="32"/>
      <c r="HM21" s="32"/>
      <c r="HN21" s="32"/>
      <c r="HO21" s="32"/>
      <c r="HP21" s="32"/>
      <c r="HQ21" s="32"/>
      <c r="HR21" s="32"/>
      <c r="HS21" s="32"/>
      <c r="HT21" s="32"/>
      <c r="HU21" s="32"/>
      <c r="HV21" s="32"/>
      <c r="HW21" s="32"/>
      <c r="HX21" s="32"/>
      <c r="HY21" s="32"/>
      <c r="HZ21" s="32"/>
      <c r="IA21" s="32"/>
      <c r="IB21" s="32"/>
      <c r="IC21" s="32"/>
      <c r="ID21" s="32"/>
      <c r="IE21" s="32"/>
      <c r="IF21" s="32"/>
      <c r="IG21" s="32"/>
      <c r="IH21" s="32"/>
      <c r="II21" s="32"/>
      <c r="IJ21" s="32"/>
      <c r="IK21" s="32"/>
      <c r="IL21" s="32"/>
      <c r="IM21" s="32"/>
      <c r="IN21" s="32"/>
      <c r="IO21" s="32"/>
      <c r="IP21" s="32"/>
      <c r="IQ21" s="32"/>
      <c r="IR21" s="32"/>
      <c r="IS21" s="32"/>
      <c r="IT21" s="32"/>
      <c r="IU21" s="32"/>
      <c r="IV21" s="32"/>
    </row>
    <row r="22" spans="1:256" x14ac:dyDescent="0.25">
      <c r="A22" s="3"/>
      <c r="B22" s="34" t="s">
        <v>1437</v>
      </c>
      <c r="C22" s="267" t="s">
        <v>3314</v>
      </c>
      <c r="D22" s="267"/>
      <c r="E22" s="267"/>
      <c r="F22" s="267"/>
      <c r="G22" s="32"/>
      <c r="H22" s="34" t="s">
        <v>1393</v>
      </c>
      <c r="I22" s="34" t="s">
        <v>1393</v>
      </c>
      <c r="J22" s="248"/>
      <c r="K22" s="248"/>
      <c r="L22" s="248"/>
      <c r="M22" s="248"/>
      <c r="N22" s="32"/>
      <c r="O22" s="32"/>
      <c r="P22" s="32"/>
      <c r="Q22" s="32"/>
      <c r="R22" s="32"/>
      <c r="S22" s="32"/>
      <c r="T22" s="12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c r="DB22" s="32"/>
      <c r="DC22" s="32"/>
      <c r="DD22" s="32"/>
      <c r="DE22" s="32"/>
      <c r="DF22" s="32"/>
      <c r="DG22" s="32"/>
      <c r="DH22" s="32"/>
      <c r="DI22" s="32"/>
      <c r="DJ22" s="32"/>
      <c r="DK22" s="32"/>
      <c r="DL22" s="32"/>
      <c r="DM22" s="32"/>
      <c r="DN22" s="32"/>
      <c r="DO22" s="32"/>
      <c r="DP22" s="32"/>
      <c r="DQ22" s="32"/>
      <c r="DR22" s="32"/>
      <c r="DS22" s="32"/>
      <c r="DT22" s="32"/>
      <c r="DU22" s="32"/>
      <c r="DV22" s="32"/>
      <c r="DW22" s="32"/>
      <c r="DX22" s="32"/>
      <c r="DY22" s="32"/>
      <c r="DZ22" s="32"/>
      <c r="EA22" s="32"/>
      <c r="EB22" s="32"/>
      <c r="EC22" s="32"/>
      <c r="ED22" s="32"/>
      <c r="EE22" s="32"/>
      <c r="EF22" s="32"/>
      <c r="EG22" s="32"/>
      <c r="EH22" s="32"/>
      <c r="EI22" s="32"/>
      <c r="EJ22" s="32"/>
      <c r="EK22" s="32"/>
      <c r="EL22" s="32"/>
      <c r="EM22" s="32"/>
      <c r="EN22" s="32"/>
      <c r="EO22" s="32"/>
      <c r="EP22" s="32"/>
      <c r="EQ22" s="32"/>
      <c r="ER22" s="32"/>
      <c r="ES22" s="32"/>
      <c r="ET22" s="32"/>
      <c r="EU22" s="32"/>
      <c r="EV22" s="32"/>
      <c r="EW22" s="32"/>
      <c r="EX22" s="32"/>
      <c r="EY22" s="32"/>
      <c r="EZ22" s="32"/>
      <c r="FA22" s="32"/>
      <c r="FB22" s="32"/>
      <c r="FC22" s="32"/>
      <c r="FD22" s="32"/>
      <c r="FE22" s="32"/>
      <c r="FF22" s="32"/>
      <c r="FG22" s="32"/>
      <c r="FH22" s="32"/>
      <c r="FI22" s="32"/>
      <c r="FJ22" s="32"/>
      <c r="FK22" s="32"/>
      <c r="FL22" s="32"/>
      <c r="FM22" s="32"/>
      <c r="FN22" s="32"/>
      <c r="FO22" s="32"/>
      <c r="FP22" s="32"/>
      <c r="FQ22" s="32"/>
      <c r="FR22" s="32"/>
      <c r="FS22" s="32"/>
      <c r="FT22" s="32"/>
      <c r="FU22" s="32"/>
      <c r="FV22" s="32"/>
      <c r="FW22" s="32"/>
      <c r="FX22" s="32"/>
      <c r="FY22" s="32"/>
      <c r="FZ22" s="32"/>
      <c r="GA22" s="32"/>
      <c r="GB22" s="32"/>
      <c r="GC22" s="32"/>
      <c r="GD22" s="32"/>
      <c r="GE22" s="32"/>
      <c r="GF22" s="32"/>
      <c r="GG22" s="32"/>
      <c r="GH22" s="32"/>
      <c r="GI22" s="32"/>
      <c r="GJ22" s="32"/>
      <c r="GK22" s="32"/>
      <c r="GL22" s="32"/>
      <c r="GM22" s="32"/>
      <c r="GN22" s="32"/>
      <c r="GO22" s="32"/>
      <c r="GP22" s="32"/>
      <c r="GQ22" s="32"/>
      <c r="GR22" s="32"/>
      <c r="GS22" s="32"/>
      <c r="GT22" s="32"/>
      <c r="GU22" s="32"/>
      <c r="GV22" s="32"/>
      <c r="GW22" s="32"/>
      <c r="GX22" s="32"/>
      <c r="GY22" s="32"/>
      <c r="GZ22" s="32"/>
      <c r="HA22" s="32"/>
      <c r="HB22" s="32"/>
      <c r="HC22" s="32"/>
      <c r="HD22" s="32"/>
      <c r="HE22" s="32"/>
      <c r="HF22" s="32"/>
      <c r="HG22" s="32"/>
      <c r="HH22" s="32"/>
      <c r="HI22" s="32"/>
      <c r="HJ22" s="32"/>
      <c r="HK22" s="32"/>
      <c r="HL22" s="32"/>
      <c r="HM22" s="32"/>
      <c r="HN22" s="32"/>
      <c r="HO22" s="32"/>
      <c r="HP22" s="32"/>
      <c r="HQ22" s="32"/>
      <c r="HR22" s="32"/>
      <c r="HS22" s="32"/>
      <c r="HT22" s="32"/>
      <c r="HU22" s="32"/>
      <c r="HV22" s="32"/>
      <c r="HW22" s="32"/>
      <c r="HX22" s="32"/>
      <c r="HY22" s="32"/>
      <c r="HZ22" s="32"/>
      <c r="IA22" s="32"/>
      <c r="IB22" s="32"/>
      <c r="IC22" s="32"/>
      <c r="ID22" s="32"/>
      <c r="IE22" s="32"/>
      <c r="IF22" s="32"/>
      <c r="IG22" s="32"/>
      <c r="IH22" s="32"/>
      <c r="II22" s="32"/>
      <c r="IJ22" s="32"/>
      <c r="IK22" s="32"/>
      <c r="IL22" s="32"/>
      <c r="IM22" s="32"/>
      <c r="IN22" s="32"/>
      <c r="IO22" s="32"/>
      <c r="IP22" s="32"/>
      <c r="IQ22" s="32"/>
      <c r="IR22" s="32"/>
      <c r="IS22" s="32"/>
      <c r="IT22" s="32"/>
      <c r="IU22" s="32"/>
      <c r="IV22" s="32"/>
    </row>
    <row r="23" spans="1:256" x14ac:dyDescent="0.25">
      <c r="A23" s="3"/>
      <c r="B23" s="32"/>
      <c r="C23" s="32"/>
      <c r="D23" s="32"/>
      <c r="E23" s="32"/>
      <c r="F23" s="32"/>
      <c r="G23" s="32"/>
      <c r="H23" s="34"/>
      <c r="I23" s="34"/>
      <c r="J23" s="40"/>
      <c r="K23" s="40"/>
      <c r="L23" s="40"/>
      <c r="M23" s="40"/>
      <c r="N23" s="32"/>
      <c r="O23" s="32"/>
      <c r="P23" s="34" t="s">
        <v>310</v>
      </c>
      <c r="Q23" s="248"/>
      <c r="R23" s="248"/>
      <c r="S23" s="248"/>
      <c r="T23" s="249"/>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c r="DU23" s="32"/>
      <c r="DV23" s="32"/>
      <c r="DW23" s="32"/>
      <c r="DX23" s="32"/>
      <c r="DY23" s="32"/>
      <c r="DZ23" s="32"/>
      <c r="EA23" s="32"/>
      <c r="EB23" s="32"/>
      <c r="EC23" s="32"/>
      <c r="ED23" s="32"/>
      <c r="EE23" s="32"/>
      <c r="EF23" s="32"/>
      <c r="EG23" s="32"/>
      <c r="EH23" s="32"/>
      <c r="EI23" s="32"/>
      <c r="EJ23" s="32"/>
      <c r="EK23" s="32"/>
      <c r="EL23" s="32"/>
      <c r="EM23" s="32"/>
      <c r="EN23" s="32"/>
      <c r="EO23" s="32"/>
      <c r="EP23" s="32"/>
      <c r="EQ23" s="32"/>
      <c r="ER23" s="32"/>
      <c r="ES23" s="32"/>
      <c r="ET23" s="32"/>
      <c r="EU23" s="32"/>
      <c r="EV23" s="32"/>
      <c r="EW23" s="32"/>
      <c r="EX23" s="32"/>
      <c r="EY23" s="32"/>
      <c r="EZ23" s="32"/>
      <c r="FA23" s="32"/>
      <c r="FB23" s="32"/>
      <c r="FC23" s="32"/>
      <c r="FD23" s="32"/>
      <c r="FE23" s="32"/>
      <c r="FF23" s="32"/>
      <c r="FG23" s="32"/>
      <c r="FH23" s="32"/>
      <c r="FI23" s="32"/>
      <c r="FJ23" s="32"/>
      <c r="FK23" s="32"/>
      <c r="FL23" s="32"/>
      <c r="FM23" s="32"/>
      <c r="FN23" s="32"/>
      <c r="FO23" s="32"/>
      <c r="FP23" s="32"/>
      <c r="FQ23" s="32"/>
      <c r="FR23" s="32"/>
      <c r="FS23" s="32"/>
      <c r="FT23" s="32"/>
      <c r="FU23" s="32"/>
      <c r="FV23" s="32"/>
      <c r="FW23" s="32"/>
      <c r="FX23" s="32"/>
      <c r="FY23" s="32"/>
      <c r="FZ23" s="32"/>
      <c r="GA23" s="32"/>
      <c r="GB23" s="32"/>
      <c r="GC23" s="32"/>
      <c r="GD23" s="32"/>
      <c r="GE23" s="32"/>
      <c r="GF23" s="32"/>
      <c r="GG23" s="32"/>
      <c r="GH23" s="32"/>
      <c r="GI23" s="32"/>
      <c r="GJ23" s="32"/>
      <c r="GK23" s="32"/>
      <c r="GL23" s="32"/>
      <c r="GM23" s="32"/>
      <c r="GN23" s="32"/>
      <c r="GO23" s="32"/>
      <c r="GP23" s="32"/>
      <c r="GQ23" s="32"/>
      <c r="GR23" s="32"/>
      <c r="GS23" s="32"/>
      <c r="GT23" s="32"/>
      <c r="GU23" s="32"/>
      <c r="GV23" s="32"/>
      <c r="GW23" s="32"/>
      <c r="GX23" s="32"/>
      <c r="GY23" s="32"/>
      <c r="GZ23" s="32"/>
      <c r="HA23" s="32"/>
      <c r="HB23" s="32"/>
      <c r="HC23" s="32"/>
      <c r="HD23" s="32"/>
      <c r="HE23" s="32"/>
      <c r="HF23" s="32"/>
      <c r="HG23" s="32"/>
      <c r="HH23" s="32"/>
      <c r="HI23" s="32"/>
      <c r="HJ23" s="32"/>
      <c r="HK23" s="32"/>
      <c r="HL23" s="32"/>
      <c r="HM23" s="32"/>
      <c r="HN23" s="32"/>
      <c r="HO23" s="32"/>
      <c r="HP23" s="32"/>
      <c r="HQ23" s="32"/>
      <c r="HR23" s="32"/>
      <c r="HS23" s="32"/>
      <c r="HT23" s="32"/>
      <c r="HU23" s="32"/>
      <c r="HV23" s="32"/>
      <c r="HW23" s="32"/>
      <c r="HX23" s="32"/>
      <c r="HY23" s="32"/>
      <c r="HZ23" s="32"/>
      <c r="IA23" s="32"/>
      <c r="IB23" s="32"/>
      <c r="IC23" s="32"/>
      <c r="ID23" s="32"/>
      <c r="IE23" s="32"/>
      <c r="IF23" s="32"/>
      <c r="IG23" s="32"/>
      <c r="IH23" s="32"/>
      <c r="II23" s="32"/>
      <c r="IJ23" s="32"/>
      <c r="IK23" s="32"/>
      <c r="IL23" s="32"/>
      <c r="IM23" s="32"/>
      <c r="IN23" s="32"/>
      <c r="IO23" s="32"/>
      <c r="IP23" s="32"/>
      <c r="IQ23" s="32"/>
      <c r="IR23" s="32"/>
      <c r="IS23" s="32"/>
      <c r="IT23" s="32"/>
      <c r="IU23" s="32"/>
      <c r="IV23" s="32"/>
    </row>
    <row r="24" spans="1:256" ht="13.5" customHeight="1" x14ac:dyDescent="0.25">
      <c r="A24" s="3"/>
      <c r="B24" s="34" t="s">
        <v>1274</v>
      </c>
      <c r="C24" s="268">
        <v>30</v>
      </c>
      <c r="D24" s="268"/>
      <c r="E24" s="268"/>
      <c r="F24" s="268"/>
      <c r="G24" s="32"/>
      <c r="H24" s="34" t="s">
        <v>1438</v>
      </c>
      <c r="I24" s="34" t="s">
        <v>1438</v>
      </c>
      <c r="J24" s="248"/>
      <c r="K24" s="248"/>
      <c r="L24" s="248"/>
      <c r="M24" s="248"/>
      <c r="N24" s="32"/>
      <c r="O24" s="32"/>
      <c r="P24" s="34" t="s">
        <v>311</v>
      </c>
      <c r="Q24" s="250"/>
      <c r="R24" s="250"/>
      <c r="S24" s="250"/>
      <c r="T24" s="251"/>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c r="DD24" s="32"/>
      <c r="DE24" s="32"/>
      <c r="DF24" s="32"/>
      <c r="DG24" s="32"/>
      <c r="DH24" s="32"/>
      <c r="DI24" s="32"/>
      <c r="DJ24" s="32"/>
      <c r="DK24" s="32"/>
      <c r="DL24" s="32"/>
      <c r="DM24" s="32"/>
      <c r="DN24" s="32"/>
      <c r="DO24" s="32"/>
      <c r="DP24" s="32"/>
      <c r="DQ24" s="32"/>
      <c r="DR24" s="32"/>
      <c r="DS24" s="32"/>
      <c r="DT24" s="32"/>
      <c r="DU24" s="32"/>
      <c r="DV24" s="32"/>
      <c r="DW24" s="32"/>
      <c r="DX24" s="32"/>
      <c r="DY24" s="32"/>
      <c r="DZ24" s="32"/>
      <c r="EA24" s="32"/>
      <c r="EB24" s="32"/>
      <c r="EC24" s="32"/>
      <c r="ED24" s="32"/>
      <c r="EE24" s="32"/>
      <c r="EF24" s="32"/>
      <c r="EG24" s="32"/>
      <c r="EH24" s="32"/>
      <c r="EI24" s="32"/>
      <c r="EJ24" s="32"/>
      <c r="EK24" s="32"/>
      <c r="EL24" s="32"/>
      <c r="EM24" s="32"/>
      <c r="EN24" s="32"/>
      <c r="EO24" s="32"/>
      <c r="EP24" s="32"/>
      <c r="EQ24" s="32"/>
      <c r="ER24" s="32"/>
      <c r="ES24" s="32"/>
      <c r="ET24" s="32"/>
      <c r="EU24" s="32"/>
      <c r="EV24" s="32"/>
      <c r="EW24" s="32"/>
      <c r="EX24" s="32"/>
      <c r="EY24" s="32"/>
      <c r="EZ24" s="32"/>
      <c r="FA24" s="32"/>
      <c r="FB24" s="32"/>
      <c r="FC24" s="32"/>
      <c r="FD24" s="32"/>
      <c r="FE24" s="32"/>
      <c r="FF24" s="32"/>
      <c r="FG24" s="32"/>
      <c r="FH24" s="32"/>
      <c r="FI24" s="32"/>
      <c r="FJ24" s="32"/>
      <c r="FK24" s="32"/>
      <c r="FL24" s="32"/>
      <c r="FM24" s="32"/>
      <c r="FN24" s="32"/>
      <c r="FO24" s="32"/>
      <c r="FP24" s="32"/>
      <c r="FQ24" s="32"/>
      <c r="FR24" s="32"/>
      <c r="FS24" s="32"/>
      <c r="FT24" s="32"/>
      <c r="FU24" s="32"/>
      <c r="FV24" s="32"/>
      <c r="FW24" s="32"/>
      <c r="FX24" s="32"/>
      <c r="FY24" s="32"/>
      <c r="FZ24" s="32"/>
      <c r="GA24" s="32"/>
      <c r="GB24" s="32"/>
      <c r="GC24" s="32"/>
      <c r="GD24" s="32"/>
      <c r="GE24" s="32"/>
      <c r="GF24" s="32"/>
      <c r="GG24" s="32"/>
      <c r="GH24" s="32"/>
      <c r="GI24" s="32"/>
      <c r="GJ24" s="32"/>
      <c r="GK24" s="32"/>
      <c r="GL24" s="32"/>
      <c r="GM24" s="32"/>
      <c r="GN24" s="32"/>
      <c r="GO24" s="32"/>
      <c r="GP24" s="32"/>
      <c r="GQ24" s="32"/>
      <c r="GR24" s="32"/>
      <c r="GS24" s="32"/>
      <c r="GT24" s="32"/>
      <c r="GU24" s="32"/>
      <c r="GV24" s="32"/>
      <c r="GW24" s="32"/>
      <c r="GX24" s="32"/>
      <c r="GY24" s="32"/>
      <c r="GZ24" s="32"/>
      <c r="HA24" s="32"/>
      <c r="HB24" s="32"/>
      <c r="HC24" s="32"/>
      <c r="HD24" s="32"/>
      <c r="HE24" s="32"/>
      <c r="HF24" s="32"/>
      <c r="HG24" s="32"/>
      <c r="HH24" s="32"/>
      <c r="HI24" s="32"/>
      <c r="HJ24" s="32"/>
      <c r="HK24" s="32"/>
      <c r="HL24" s="32"/>
      <c r="HM24" s="32"/>
      <c r="HN24" s="32"/>
      <c r="HO24" s="32"/>
      <c r="HP24" s="32"/>
      <c r="HQ24" s="32"/>
      <c r="HR24" s="32"/>
      <c r="HS24" s="32"/>
      <c r="HT24" s="32"/>
      <c r="HU24" s="32"/>
      <c r="HV24" s="32"/>
      <c r="HW24" s="32"/>
      <c r="HX24" s="32"/>
      <c r="HY24" s="32"/>
      <c r="HZ24" s="32"/>
      <c r="IA24" s="32"/>
      <c r="IB24" s="32"/>
      <c r="IC24" s="32"/>
      <c r="ID24" s="32"/>
      <c r="IE24" s="32"/>
      <c r="IF24" s="32"/>
      <c r="IG24" s="32"/>
      <c r="IH24" s="32"/>
      <c r="II24" s="32"/>
      <c r="IJ24" s="32"/>
      <c r="IK24" s="32"/>
      <c r="IL24" s="32"/>
      <c r="IM24" s="32"/>
      <c r="IN24" s="32"/>
      <c r="IO24" s="32"/>
      <c r="IP24" s="32"/>
      <c r="IQ24" s="32"/>
      <c r="IR24" s="32"/>
      <c r="IS24" s="32"/>
      <c r="IT24" s="32"/>
      <c r="IU24" s="32"/>
      <c r="IV24" s="32"/>
    </row>
    <row r="25" spans="1:256" x14ac:dyDescent="0.25">
      <c r="A25" s="3"/>
      <c r="B25" s="32"/>
      <c r="C25" s="32"/>
      <c r="D25" s="32"/>
      <c r="E25" s="32"/>
      <c r="F25" s="32"/>
      <c r="G25" s="32"/>
      <c r="H25" s="34" t="s">
        <v>1439</v>
      </c>
      <c r="I25" s="34" t="s">
        <v>1439</v>
      </c>
      <c r="J25" s="248"/>
      <c r="K25" s="248"/>
      <c r="L25" s="248"/>
      <c r="M25" s="248"/>
      <c r="N25" s="32"/>
      <c r="O25" s="32"/>
      <c r="P25" s="32"/>
      <c r="Q25" s="32"/>
      <c r="R25" s="32"/>
      <c r="S25" s="32"/>
      <c r="T25" s="12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c r="DP25" s="32"/>
      <c r="DQ25" s="32"/>
      <c r="DR25" s="32"/>
      <c r="DS25" s="32"/>
      <c r="DT25" s="32"/>
      <c r="DU25" s="32"/>
      <c r="DV25" s="32"/>
      <c r="DW25" s="32"/>
      <c r="DX25" s="32"/>
      <c r="DY25" s="32"/>
      <c r="DZ25" s="32"/>
      <c r="EA25" s="32"/>
      <c r="EB25" s="32"/>
      <c r="EC25" s="32"/>
      <c r="ED25" s="32"/>
      <c r="EE25" s="32"/>
      <c r="EF25" s="32"/>
      <c r="EG25" s="32"/>
      <c r="EH25" s="32"/>
      <c r="EI25" s="32"/>
      <c r="EJ25" s="32"/>
      <c r="EK25" s="32"/>
      <c r="EL25" s="32"/>
      <c r="EM25" s="32"/>
      <c r="EN25" s="32"/>
      <c r="EO25" s="32"/>
      <c r="EP25" s="32"/>
      <c r="EQ25" s="32"/>
      <c r="ER25" s="32"/>
      <c r="ES25" s="32"/>
      <c r="ET25" s="32"/>
      <c r="EU25" s="32"/>
      <c r="EV25" s="32"/>
      <c r="EW25" s="32"/>
      <c r="EX25" s="32"/>
      <c r="EY25" s="32"/>
      <c r="EZ25" s="32"/>
      <c r="FA25" s="32"/>
      <c r="FB25" s="32"/>
      <c r="FC25" s="32"/>
      <c r="FD25" s="32"/>
      <c r="FE25" s="32"/>
      <c r="FF25" s="32"/>
      <c r="FG25" s="32"/>
      <c r="FH25" s="32"/>
      <c r="FI25" s="32"/>
      <c r="FJ25" s="32"/>
      <c r="FK25" s="32"/>
      <c r="FL25" s="32"/>
      <c r="FM25" s="32"/>
      <c r="FN25" s="32"/>
      <c r="FO25" s="32"/>
      <c r="FP25" s="32"/>
      <c r="FQ25" s="32"/>
      <c r="FR25" s="32"/>
      <c r="FS25" s="32"/>
      <c r="FT25" s="32"/>
      <c r="FU25" s="32"/>
      <c r="FV25" s="32"/>
      <c r="FW25" s="32"/>
      <c r="FX25" s="32"/>
      <c r="FY25" s="32"/>
      <c r="FZ25" s="32"/>
      <c r="GA25" s="32"/>
      <c r="GB25" s="32"/>
      <c r="GC25" s="32"/>
      <c r="GD25" s="32"/>
      <c r="GE25" s="32"/>
      <c r="GF25" s="32"/>
      <c r="GG25" s="32"/>
      <c r="GH25" s="32"/>
      <c r="GI25" s="32"/>
      <c r="GJ25" s="32"/>
      <c r="GK25" s="32"/>
      <c r="GL25" s="32"/>
      <c r="GM25" s="32"/>
      <c r="GN25" s="32"/>
      <c r="GO25" s="32"/>
      <c r="GP25" s="32"/>
      <c r="GQ25" s="32"/>
      <c r="GR25" s="32"/>
      <c r="GS25" s="32"/>
      <c r="GT25" s="32"/>
      <c r="GU25" s="32"/>
      <c r="GV25" s="32"/>
      <c r="GW25" s="32"/>
      <c r="GX25" s="32"/>
      <c r="GY25" s="32"/>
      <c r="GZ25" s="32"/>
      <c r="HA25" s="32"/>
      <c r="HB25" s="32"/>
      <c r="HC25" s="32"/>
      <c r="HD25" s="32"/>
      <c r="HE25" s="32"/>
      <c r="HF25" s="32"/>
      <c r="HG25" s="32"/>
      <c r="HH25" s="32"/>
      <c r="HI25" s="32"/>
      <c r="HJ25" s="32"/>
      <c r="HK25" s="32"/>
      <c r="HL25" s="32"/>
      <c r="HM25" s="32"/>
      <c r="HN25" s="32"/>
      <c r="HO25" s="32"/>
      <c r="HP25" s="32"/>
      <c r="HQ25" s="32"/>
      <c r="HR25" s="32"/>
      <c r="HS25" s="32"/>
      <c r="HT25" s="32"/>
      <c r="HU25" s="32"/>
      <c r="HV25" s="32"/>
      <c r="HW25" s="32"/>
      <c r="HX25" s="32"/>
      <c r="HY25" s="32"/>
      <c r="HZ25" s="32"/>
      <c r="IA25" s="32"/>
      <c r="IB25" s="32"/>
      <c r="IC25" s="32"/>
      <c r="ID25" s="32"/>
      <c r="IE25" s="32"/>
      <c r="IF25" s="32"/>
      <c r="IG25" s="32"/>
      <c r="IH25" s="32"/>
      <c r="II25" s="32"/>
      <c r="IJ25" s="32"/>
      <c r="IK25" s="32"/>
      <c r="IL25" s="32"/>
      <c r="IM25" s="32"/>
      <c r="IN25" s="32"/>
      <c r="IO25" s="32"/>
      <c r="IP25" s="32"/>
      <c r="IQ25" s="32"/>
      <c r="IR25" s="32"/>
      <c r="IS25" s="32"/>
      <c r="IT25" s="32"/>
      <c r="IU25" s="32"/>
      <c r="IV25" s="32"/>
    </row>
    <row r="26" spans="1:256" x14ac:dyDescent="0.25">
      <c r="A26" s="3"/>
      <c r="B26" s="34" t="s">
        <v>1432</v>
      </c>
      <c r="C26" s="267" t="s">
        <v>1446</v>
      </c>
      <c r="D26" s="267"/>
      <c r="E26" s="267"/>
      <c r="F26" s="267"/>
      <c r="G26" s="32"/>
      <c r="H26" s="34" t="s">
        <v>1440</v>
      </c>
      <c r="I26" s="34" t="s">
        <v>1440</v>
      </c>
      <c r="J26" s="248"/>
      <c r="K26" s="248"/>
      <c r="L26" s="248"/>
      <c r="M26" s="248"/>
      <c r="N26" s="32"/>
      <c r="O26" s="32"/>
      <c r="P26" s="55" t="s">
        <v>464</v>
      </c>
      <c r="Q26" s="252"/>
      <c r="R26" s="253"/>
      <c r="S26" s="253"/>
      <c r="T26" s="254"/>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32"/>
      <c r="CW26" s="32"/>
      <c r="CX26" s="32"/>
      <c r="CY26" s="32"/>
      <c r="CZ26" s="32"/>
      <c r="DA26" s="32"/>
      <c r="DB26" s="32"/>
      <c r="DC26" s="32"/>
      <c r="DD26" s="32"/>
      <c r="DE26" s="32"/>
      <c r="DF26" s="32"/>
      <c r="DG26" s="32"/>
      <c r="DH26" s="32"/>
      <c r="DI26" s="32"/>
      <c r="DJ26" s="32"/>
      <c r="DK26" s="32"/>
      <c r="DL26" s="32"/>
      <c r="DM26" s="32"/>
      <c r="DN26" s="32"/>
      <c r="DO26" s="32"/>
      <c r="DP26" s="32"/>
      <c r="DQ26" s="32"/>
      <c r="DR26" s="32"/>
      <c r="DS26" s="32"/>
      <c r="DT26" s="32"/>
      <c r="DU26" s="32"/>
      <c r="DV26" s="32"/>
      <c r="DW26" s="32"/>
      <c r="DX26" s="32"/>
      <c r="DY26" s="32"/>
      <c r="DZ26" s="32"/>
      <c r="EA26" s="32"/>
      <c r="EB26" s="32"/>
      <c r="EC26" s="32"/>
      <c r="ED26" s="32"/>
      <c r="EE26" s="32"/>
      <c r="EF26" s="32"/>
      <c r="EG26" s="32"/>
      <c r="EH26" s="32"/>
      <c r="EI26" s="32"/>
      <c r="EJ26" s="32"/>
      <c r="EK26" s="32"/>
      <c r="EL26" s="32"/>
      <c r="EM26" s="32"/>
      <c r="EN26" s="32"/>
      <c r="EO26" s="32"/>
      <c r="EP26" s="32"/>
      <c r="EQ26" s="32"/>
      <c r="ER26" s="32"/>
      <c r="ES26" s="32"/>
      <c r="ET26" s="32"/>
      <c r="EU26" s="32"/>
      <c r="EV26" s="32"/>
      <c r="EW26" s="32"/>
      <c r="EX26" s="32"/>
      <c r="EY26" s="32"/>
      <c r="EZ26" s="32"/>
      <c r="FA26" s="32"/>
      <c r="FB26" s="32"/>
      <c r="FC26" s="32"/>
      <c r="FD26" s="32"/>
      <c r="FE26" s="32"/>
      <c r="FF26" s="32"/>
      <c r="FG26" s="32"/>
      <c r="FH26" s="32"/>
      <c r="FI26" s="32"/>
      <c r="FJ26" s="32"/>
      <c r="FK26" s="32"/>
      <c r="FL26" s="32"/>
      <c r="FM26" s="32"/>
      <c r="FN26" s="32"/>
      <c r="FO26" s="32"/>
      <c r="FP26" s="32"/>
      <c r="FQ26" s="32"/>
      <c r="FR26" s="32"/>
      <c r="FS26" s="32"/>
      <c r="FT26" s="32"/>
      <c r="FU26" s="32"/>
      <c r="FV26" s="32"/>
      <c r="FW26" s="32"/>
      <c r="FX26" s="32"/>
      <c r="FY26" s="32"/>
      <c r="FZ26" s="32"/>
      <c r="GA26" s="32"/>
      <c r="GB26" s="32"/>
      <c r="GC26" s="32"/>
      <c r="GD26" s="32"/>
      <c r="GE26" s="32"/>
      <c r="GF26" s="32"/>
      <c r="GG26" s="32"/>
      <c r="GH26" s="32"/>
      <c r="GI26" s="32"/>
      <c r="GJ26" s="32"/>
      <c r="GK26" s="32"/>
      <c r="GL26" s="32"/>
      <c r="GM26" s="32"/>
      <c r="GN26" s="32"/>
      <c r="GO26" s="32"/>
      <c r="GP26" s="32"/>
      <c r="GQ26" s="32"/>
      <c r="GR26" s="32"/>
      <c r="GS26" s="32"/>
      <c r="GT26" s="32"/>
      <c r="GU26" s="32"/>
      <c r="GV26" s="32"/>
      <c r="GW26" s="32"/>
      <c r="GX26" s="32"/>
      <c r="GY26" s="32"/>
      <c r="GZ26" s="32"/>
      <c r="HA26" s="32"/>
      <c r="HB26" s="32"/>
      <c r="HC26" s="32"/>
      <c r="HD26" s="32"/>
      <c r="HE26" s="32"/>
      <c r="HF26" s="32"/>
      <c r="HG26" s="32"/>
      <c r="HH26" s="32"/>
      <c r="HI26" s="32"/>
      <c r="HJ26" s="32"/>
      <c r="HK26" s="32"/>
      <c r="HL26" s="32"/>
      <c r="HM26" s="32"/>
      <c r="HN26" s="32"/>
      <c r="HO26" s="32"/>
      <c r="HP26" s="32"/>
      <c r="HQ26" s="32"/>
      <c r="HR26" s="32"/>
      <c r="HS26" s="32"/>
      <c r="HT26" s="32"/>
      <c r="HU26" s="32"/>
      <c r="HV26" s="32"/>
      <c r="HW26" s="32"/>
      <c r="HX26" s="32"/>
      <c r="HY26" s="32"/>
      <c r="HZ26" s="32"/>
      <c r="IA26" s="32"/>
      <c r="IB26" s="32"/>
      <c r="IC26" s="32"/>
      <c r="ID26" s="32"/>
      <c r="IE26" s="32"/>
      <c r="IF26" s="32"/>
      <c r="IG26" s="32"/>
      <c r="IH26" s="32"/>
      <c r="II26" s="32"/>
      <c r="IJ26" s="32"/>
      <c r="IK26" s="32"/>
      <c r="IL26" s="32"/>
      <c r="IM26" s="32"/>
      <c r="IN26" s="32"/>
      <c r="IO26" s="32"/>
      <c r="IP26" s="32"/>
      <c r="IQ26" s="32"/>
      <c r="IR26" s="32"/>
      <c r="IS26" s="32"/>
      <c r="IT26" s="32"/>
      <c r="IU26" s="32"/>
      <c r="IV26" s="32"/>
    </row>
    <row r="27" spans="1:256" x14ac:dyDescent="0.25">
      <c r="A27" s="3"/>
      <c r="B27" s="34" t="s">
        <v>1431</v>
      </c>
      <c r="C27" s="267" t="s">
        <v>1474</v>
      </c>
      <c r="D27" s="267"/>
      <c r="E27" s="267"/>
      <c r="F27" s="267"/>
      <c r="G27" s="32"/>
      <c r="H27" s="34"/>
      <c r="I27" s="34"/>
      <c r="J27" s="40"/>
      <c r="K27" s="40"/>
      <c r="L27" s="40"/>
      <c r="M27" s="40"/>
      <c r="N27" s="32"/>
      <c r="O27" s="32"/>
      <c r="P27" s="34" t="s">
        <v>1278</v>
      </c>
      <c r="Q27" s="255"/>
      <c r="R27" s="256"/>
      <c r="S27" s="256"/>
      <c r="T27" s="257"/>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Q27" s="32"/>
      <c r="CR27" s="32"/>
      <c r="CS27" s="32"/>
      <c r="CT27" s="32"/>
      <c r="CU27" s="32"/>
      <c r="CV27" s="32"/>
      <c r="CW27" s="32"/>
      <c r="CX27" s="32"/>
      <c r="CY27" s="32"/>
      <c r="CZ27" s="32"/>
      <c r="DA27" s="32"/>
      <c r="DB27" s="32"/>
      <c r="DC27" s="32"/>
      <c r="DD27" s="32"/>
      <c r="DE27" s="32"/>
      <c r="DF27" s="32"/>
      <c r="DG27" s="32"/>
      <c r="DH27" s="32"/>
      <c r="DI27" s="32"/>
      <c r="DJ27" s="32"/>
      <c r="DK27" s="32"/>
      <c r="DL27" s="32"/>
      <c r="DM27" s="32"/>
      <c r="DN27" s="32"/>
      <c r="DO27" s="32"/>
      <c r="DP27" s="32"/>
      <c r="DQ27" s="32"/>
      <c r="DR27" s="32"/>
      <c r="DS27" s="32"/>
      <c r="DT27" s="32"/>
      <c r="DU27" s="32"/>
      <c r="DV27" s="32"/>
      <c r="DW27" s="32"/>
      <c r="DX27" s="32"/>
      <c r="DY27" s="32"/>
      <c r="DZ27" s="32"/>
      <c r="EA27" s="32"/>
      <c r="EB27" s="32"/>
      <c r="EC27" s="32"/>
      <c r="ED27" s="32"/>
      <c r="EE27" s="32"/>
      <c r="EF27" s="32"/>
      <c r="EG27" s="32"/>
      <c r="EH27" s="32"/>
      <c r="EI27" s="32"/>
      <c r="EJ27" s="32"/>
      <c r="EK27" s="32"/>
      <c r="EL27" s="32"/>
      <c r="EM27" s="32"/>
      <c r="EN27" s="32"/>
      <c r="EO27" s="32"/>
      <c r="EP27" s="32"/>
      <c r="EQ27" s="32"/>
      <c r="ER27" s="32"/>
      <c r="ES27" s="32"/>
      <c r="ET27" s="32"/>
      <c r="EU27" s="32"/>
      <c r="EV27" s="32"/>
      <c r="EW27" s="32"/>
      <c r="EX27" s="32"/>
      <c r="EY27" s="32"/>
      <c r="EZ27" s="32"/>
      <c r="FA27" s="32"/>
      <c r="FB27" s="32"/>
      <c r="FC27" s="32"/>
      <c r="FD27" s="32"/>
      <c r="FE27" s="32"/>
      <c r="FF27" s="32"/>
      <c r="FG27" s="32"/>
      <c r="FH27" s="32"/>
      <c r="FI27" s="32"/>
      <c r="FJ27" s="32"/>
      <c r="FK27" s="32"/>
      <c r="FL27" s="32"/>
      <c r="FM27" s="32"/>
      <c r="FN27" s="32"/>
      <c r="FO27" s="32"/>
      <c r="FP27" s="32"/>
      <c r="FQ27" s="32"/>
      <c r="FR27" s="32"/>
      <c r="FS27" s="32"/>
      <c r="FT27" s="32"/>
      <c r="FU27" s="32"/>
      <c r="FV27" s="32"/>
      <c r="FW27" s="32"/>
      <c r="FX27" s="32"/>
      <c r="FY27" s="32"/>
      <c r="FZ27" s="32"/>
      <c r="GA27" s="32"/>
      <c r="GB27" s="32"/>
      <c r="GC27" s="32"/>
      <c r="GD27" s="32"/>
      <c r="GE27" s="32"/>
      <c r="GF27" s="32"/>
      <c r="GG27" s="32"/>
      <c r="GH27" s="32"/>
      <c r="GI27" s="32"/>
      <c r="GJ27" s="32"/>
      <c r="GK27" s="32"/>
      <c r="GL27" s="32"/>
      <c r="GM27" s="32"/>
      <c r="GN27" s="32"/>
      <c r="GO27" s="32"/>
      <c r="GP27" s="32"/>
      <c r="GQ27" s="32"/>
      <c r="GR27" s="32"/>
      <c r="GS27" s="32"/>
      <c r="GT27" s="32"/>
      <c r="GU27" s="32"/>
      <c r="GV27" s="32"/>
      <c r="GW27" s="32"/>
      <c r="GX27" s="32"/>
      <c r="GY27" s="32"/>
      <c r="GZ27" s="32"/>
      <c r="HA27" s="32"/>
      <c r="HB27" s="32"/>
      <c r="HC27" s="32"/>
      <c r="HD27" s="32"/>
      <c r="HE27" s="32"/>
      <c r="HF27" s="32"/>
      <c r="HG27" s="32"/>
      <c r="HH27" s="32"/>
      <c r="HI27" s="32"/>
      <c r="HJ27" s="32"/>
      <c r="HK27" s="32"/>
      <c r="HL27" s="32"/>
      <c r="HM27" s="32"/>
      <c r="HN27" s="32"/>
      <c r="HO27" s="32"/>
      <c r="HP27" s="32"/>
      <c r="HQ27" s="32"/>
      <c r="HR27" s="32"/>
      <c r="HS27" s="32"/>
      <c r="HT27" s="32"/>
      <c r="HU27" s="32"/>
      <c r="HV27" s="32"/>
      <c r="HW27" s="32"/>
      <c r="HX27" s="32"/>
      <c r="HY27" s="32"/>
      <c r="HZ27" s="32"/>
      <c r="IA27" s="32"/>
      <c r="IB27" s="32"/>
      <c r="IC27" s="32"/>
      <c r="ID27" s="32"/>
      <c r="IE27" s="32"/>
      <c r="IF27" s="32"/>
      <c r="IG27" s="32"/>
      <c r="IH27" s="32"/>
      <c r="II27" s="32"/>
      <c r="IJ27" s="32"/>
      <c r="IK27" s="32"/>
      <c r="IL27" s="32"/>
      <c r="IM27" s="32"/>
      <c r="IN27" s="32"/>
      <c r="IO27" s="32"/>
      <c r="IP27" s="32"/>
      <c r="IQ27" s="32"/>
      <c r="IR27" s="32"/>
      <c r="IS27" s="32"/>
      <c r="IT27" s="32"/>
      <c r="IU27" s="32"/>
      <c r="IV27" s="32"/>
    </row>
    <row r="28" spans="1:256" x14ac:dyDescent="0.25">
      <c r="A28" s="3"/>
      <c r="B28" s="34" t="s">
        <v>1433</v>
      </c>
      <c r="C28" s="267" t="s">
        <v>1456</v>
      </c>
      <c r="D28" s="267"/>
      <c r="E28" s="267"/>
      <c r="F28" s="267"/>
      <c r="G28" s="32"/>
      <c r="H28" s="34" t="s">
        <v>1441</v>
      </c>
      <c r="I28" s="34" t="s">
        <v>1441</v>
      </c>
      <c r="J28" s="267"/>
      <c r="K28" s="267"/>
      <c r="L28" s="267"/>
      <c r="M28" s="267"/>
      <c r="N28" s="32"/>
      <c r="O28" s="32"/>
      <c r="P28" s="32"/>
      <c r="Q28" s="255"/>
      <c r="R28" s="256"/>
      <c r="S28" s="256"/>
      <c r="T28" s="257"/>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32"/>
      <c r="CW28" s="32"/>
      <c r="CX28" s="32"/>
      <c r="CY28" s="32"/>
      <c r="CZ28" s="32"/>
      <c r="DA28" s="32"/>
      <c r="DB28" s="32"/>
      <c r="DC28" s="32"/>
      <c r="DD28" s="32"/>
      <c r="DE28" s="32"/>
      <c r="DF28" s="32"/>
      <c r="DG28" s="32"/>
      <c r="DH28" s="32"/>
      <c r="DI28" s="32"/>
      <c r="DJ28" s="32"/>
      <c r="DK28" s="32"/>
      <c r="DL28" s="32"/>
      <c r="DM28" s="32"/>
      <c r="DN28" s="32"/>
      <c r="DO28" s="32"/>
      <c r="DP28" s="32"/>
      <c r="DQ28" s="32"/>
      <c r="DR28" s="32"/>
      <c r="DS28" s="32"/>
      <c r="DT28" s="32"/>
      <c r="DU28" s="32"/>
      <c r="DV28" s="32"/>
      <c r="DW28" s="32"/>
      <c r="DX28" s="32"/>
      <c r="DY28" s="32"/>
      <c r="DZ28" s="32"/>
      <c r="EA28" s="32"/>
      <c r="EB28" s="32"/>
      <c r="EC28" s="32"/>
      <c r="ED28" s="32"/>
      <c r="EE28" s="32"/>
      <c r="EF28" s="32"/>
      <c r="EG28" s="32"/>
      <c r="EH28" s="32"/>
      <c r="EI28" s="32"/>
      <c r="EJ28" s="32"/>
      <c r="EK28" s="32"/>
      <c r="EL28" s="32"/>
      <c r="EM28" s="32"/>
      <c r="EN28" s="32"/>
      <c r="EO28" s="32"/>
      <c r="EP28" s="32"/>
      <c r="EQ28" s="32"/>
      <c r="ER28" s="32"/>
      <c r="ES28" s="32"/>
      <c r="ET28" s="32"/>
      <c r="EU28" s="32"/>
      <c r="EV28" s="32"/>
      <c r="EW28" s="32"/>
      <c r="EX28" s="32"/>
      <c r="EY28" s="32"/>
      <c r="EZ28" s="32"/>
      <c r="FA28" s="32"/>
      <c r="FB28" s="32"/>
      <c r="FC28" s="32"/>
      <c r="FD28" s="32"/>
      <c r="FE28" s="32"/>
      <c r="FF28" s="32"/>
      <c r="FG28" s="32"/>
      <c r="FH28" s="32"/>
      <c r="FI28" s="32"/>
      <c r="FJ28" s="32"/>
      <c r="FK28" s="32"/>
      <c r="FL28" s="32"/>
      <c r="FM28" s="32"/>
      <c r="FN28" s="32"/>
      <c r="FO28" s="32"/>
      <c r="FP28" s="32"/>
      <c r="FQ28" s="32"/>
      <c r="FR28" s="32"/>
      <c r="FS28" s="32"/>
      <c r="FT28" s="32"/>
      <c r="FU28" s="32"/>
      <c r="FV28" s="32"/>
      <c r="FW28" s="32"/>
      <c r="FX28" s="32"/>
      <c r="FY28" s="32"/>
      <c r="FZ28" s="32"/>
      <c r="GA28" s="32"/>
      <c r="GB28" s="32"/>
      <c r="GC28" s="32"/>
      <c r="GD28" s="32"/>
      <c r="GE28" s="32"/>
      <c r="GF28" s="32"/>
      <c r="GG28" s="32"/>
      <c r="GH28" s="32"/>
      <c r="GI28" s="32"/>
      <c r="GJ28" s="32"/>
      <c r="GK28" s="32"/>
      <c r="GL28" s="32"/>
      <c r="GM28" s="32"/>
      <c r="GN28" s="32"/>
      <c r="GO28" s="32"/>
      <c r="GP28" s="32"/>
      <c r="GQ28" s="32"/>
      <c r="GR28" s="32"/>
      <c r="GS28" s="32"/>
      <c r="GT28" s="32"/>
      <c r="GU28" s="32"/>
      <c r="GV28" s="32"/>
      <c r="GW28" s="32"/>
      <c r="GX28" s="32"/>
      <c r="GY28" s="32"/>
      <c r="GZ28" s="32"/>
      <c r="HA28" s="32"/>
      <c r="HB28" s="32"/>
      <c r="HC28" s="32"/>
      <c r="HD28" s="32"/>
      <c r="HE28" s="32"/>
      <c r="HF28" s="32"/>
      <c r="HG28" s="32"/>
      <c r="HH28" s="32"/>
      <c r="HI28" s="32"/>
      <c r="HJ28" s="32"/>
      <c r="HK28" s="32"/>
      <c r="HL28" s="32"/>
      <c r="HM28" s="32"/>
      <c r="HN28" s="32"/>
      <c r="HO28" s="32"/>
      <c r="HP28" s="32"/>
      <c r="HQ28" s="32"/>
      <c r="HR28" s="32"/>
      <c r="HS28" s="32"/>
      <c r="HT28" s="32"/>
      <c r="HU28" s="32"/>
      <c r="HV28" s="32"/>
      <c r="HW28" s="32"/>
      <c r="HX28" s="32"/>
      <c r="HY28" s="32"/>
      <c r="HZ28" s="32"/>
      <c r="IA28" s="32"/>
      <c r="IB28" s="32"/>
      <c r="IC28" s="32"/>
      <c r="ID28" s="32"/>
      <c r="IE28" s="32"/>
      <c r="IF28" s="32"/>
      <c r="IG28" s="32"/>
      <c r="IH28" s="32"/>
      <c r="II28" s="32"/>
      <c r="IJ28" s="32"/>
      <c r="IK28" s="32"/>
      <c r="IL28" s="32"/>
      <c r="IM28" s="32"/>
      <c r="IN28" s="32"/>
      <c r="IO28" s="32"/>
      <c r="IP28" s="32"/>
      <c r="IQ28" s="32"/>
      <c r="IR28" s="32"/>
      <c r="IS28" s="32"/>
      <c r="IT28" s="32"/>
      <c r="IU28" s="32"/>
      <c r="IV28" s="32"/>
    </row>
    <row r="29" spans="1:256" x14ac:dyDescent="0.25">
      <c r="A29" s="3"/>
      <c r="B29" s="34" t="s">
        <v>462</v>
      </c>
      <c r="C29" s="267" t="s">
        <v>1480</v>
      </c>
      <c r="D29" s="267"/>
      <c r="E29" s="267"/>
      <c r="F29" s="267"/>
      <c r="G29" s="32"/>
      <c r="H29" s="34" t="s">
        <v>1496</v>
      </c>
      <c r="I29" s="34" t="s">
        <v>1496</v>
      </c>
      <c r="J29" s="267"/>
      <c r="K29" s="267"/>
      <c r="L29" s="267"/>
      <c r="M29" s="267"/>
      <c r="N29" s="32"/>
      <c r="O29" s="32"/>
      <c r="P29" s="32"/>
      <c r="Q29" s="255"/>
      <c r="R29" s="256"/>
      <c r="S29" s="256"/>
      <c r="T29" s="257"/>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c r="EO29" s="32"/>
      <c r="EP29" s="32"/>
      <c r="EQ29" s="32"/>
      <c r="ER29" s="32"/>
      <c r="ES29" s="32"/>
      <c r="ET29" s="32"/>
      <c r="EU29" s="32"/>
      <c r="EV29" s="32"/>
      <c r="EW29" s="32"/>
      <c r="EX29" s="32"/>
      <c r="EY29" s="32"/>
      <c r="EZ29" s="32"/>
      <c r="FA29" s="32"/>
      <c r="FB29" s="32"/>
      <c r="FC29" s="32"/>
      <c r="FD29" s="32"/>
      <c r="FE29" s="32"/>
      <c r="FF29" s="32"/>
      <c r="FG29" s="32"/>
      <c r="FH29" s="32"/>
      <c r="FI29" s="32"/>
      <c r="FJ29" s="32"/>
      <c r="FK29" s="32"/>
      <c r="FL29" s="32"/>
      <c r="FM29" s="32"/>
      <c r="FN29" s="32"/>
      <c r="FO29" s="32"/>
      <c r="FP29" s="32"/>
      <c r="FQ29" s="32"/>
      <c r="FR29" s="32"/>
      <c r="FS29" s="32"/>
      <c r="FT29" s="32"/>
      <c r="FU29" s="32"/>
      <c r="FV29" s="32"/>
      <c r="FW29" s="32"/>
      <c r="FX29" s="32"/>
      <c r="FY29" s="32"/>
      <c r="FZ29" s="32"/>
      <c r="GA29" s="32"/>
      <c r="GB29" s="32"/>
      <c r="GC29" s="32"/>
      <c r="GD29" s="32"/>
      <c r="GE29" s="32"/>
      <c r="GF29" s="32"/>
      <c r="GG29" s="32"/>
      <c r="GH29" s="32"/>
      <c r="GI29" s="32"/>
      <c r="GJ29" s="32"/>
      <c r="GK29" s="32"/>
      <c r="GL29" s="32"/>
      <c r="GM29" s="32"/>
      <c r="GN29" s="32"/>
      <c r="GO29" s="32"/>
      <c r="GP29" s="32"/>
      <c r="GQ29" s="32"/>
      <c r="GR29" s="32"/>
      <c r="GS29" s="32"/>
      <c r="GT29" s="32"/>
      <c r="GU29" s="32"/>
      <c r="GV29" s="32"/>
      <c r="GW29" s="32"/>
      <c r="GX29" s="32"/>
      <c r="GY29" s="32"/>
      <c r="GZ29" s="32"/>
      <c r="HA29" s="32"/>
      <c r="HB29" s="32"/>
      <c r="HC29" s="32"/>
      <c r="HD29" s="32"/>
      <c r="HE29" s="32"/>
      <c r="HF29" s="32"/>
      <c r="HG29" s="32"/>
      <c r="HH29" s="32"/>
      <c r="HI29" s="32"/>
      <c r="HJ29" s="32"/>
      <c r="HK29" s="32"/>
      <c r="HL29" s="32"/>
      <c r="HM29" s="32"/>
      <c r="HN29" s="32"/>
      <c r="HO29" s="32"/>
      <c r="HP29" s="32"/>
      <c r="HQ29" s="32"/>
      <c r="HR29" s="32"/>
      <c r="HS29" s="32"/>
      <c r="HT29" s="32"/>
      <c r="HU29" s="32"/>
      <c r="HV29" s="32"/>
      <c r="HW29" s="32"/>
      <c r="HX29" s="32"/>
      <c r="HY29" s="32"/>
      <c r="HZ29" s="32"/>
      <c r="IA29" s="32"/>
      <c r="IB29" s="32"/>
      <c r="IC29" s="32"/>
      <c r="ID29" s="32"/>
      <c r="IE29" s="32"/>
      <c r="IF29" s="32"/>
      <c r="IG29" s="32"/>
      <c r="IH29" s="32"/>
      <c r="II29" s="32"/>
      <c r="IJ29" s="32"/>
      <c r="IK29" s="32"/>
      <c r="IL29" s="32"/>
      <c r="IM29" s="32"/>
      <c r="IN29" s="32"/>
      <c r="IO29" s="32"/>
      <c r="IP29" s="32"/>
      <c r="IQ29" s="32"/>
      <c r="IR29" s="32"/>
      <c r="IS29" s="32"/>
      <c r="IT29" s="32"/>
      <c r="IU29" s="32"/>
      <c r="IV29" s="32"/>
    </row>
    <row r="30" spans="1:256" s="47" customFormat="1" hidden="1" x14ac:dyDescent="0.25">
      <c r="A30" s="45"/>
      <c r="B30" s="46" t="s">
        <v>1428</v>
      </c>
      <c r="C30" s="73" t="str">
        <f>LEFT((((AVGRowsPerPlot*Row_Width)/12)*AVGRowLength/43560),4)</f>
        <v>0.21</v>
      </c>
      <c r="Q30" s="255"/>
      <c r="R30" s="256"/>
      <c r="S30" s="256"/>
      <c r="T30" s="257"/>
    </row>
    <row r="31" spans="1:256" x14ac:dyDescent="0.25">
      <c r="A31" s="3"/>
      <c r="B31" s="32"/>
      <c r="C31" s="32"/>
      <c r="D31" s="32"/>
      <c r="E31" s="32"/>
      <c r="F31" s="32"/>
      <c r="G31" s="32"/>
      <c r="H31" s="32"/>
      <c r="I31" s="34"/>
      <c r="J31" s="52"/>
      <c r="K31" s="52"/>
      <c r="L31" s="52"/>
      <c r="M31" s="52"/>
      <c r="N31" s="32"/>
      <c r="O31" s="32"/>
      <c r="P31" s="32"/>
      <c r="Q31" s="255"/>
      <c r="R31" s="256"/>
      <c r="S31" s="256"/>
      <c r="T31" s="257"/>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c r="EO31" s="32"/>
      <c r="EP31" s="32"/>
      <c r="EQ31" s="32"/>
      <c r="ER31" s="32"/>
      <c r="ES31" s="32"/>
      <c r="ET31" s="32"/>
      <c r="EU31" s="32"/>
      <c r="EV31" s="32"/>
      <c r="EW31" s="32"/>
      <c r="EX31" s="32"/>
      <c r="EY31" s="32"/>
      <c r="EZ31" s="32"/>
      <c r="FA31" s="32"/>
      <c r="FB31" s="32"/>
      <c r="FC31" s="32"/>
      <c r="FD31" s="32"/>
      <c r="FE31" s="32"/>
      <c r="FF31" s="32"/>
      <c r="FG31" s="32"/>
      <c r="FH31" s="32"/>
      <c r="FI31" s="32"/>
      <c r="FJ31" s="32"/>
      <c r="FK31" s="32"/>
      <c r="FL31" s="32"/>
      <c r="FM31" s="32"/>
      <c r="FN31" s="32"/>
      <c r="FO31" s="32"/>
      <c r="FP31" s="32"/>
      <c r="FQ31" s="32"/>
      <c r="FR31" s="32"/>
      <c r="FS31" s="32"/>
      <c r="FT31" s="32"/>
      <c r="FU31" s="32"/>
      <c r="FV31" s="32"/>
      <c r="FW31" s="32"/>
      <c r="FX31" s="32"/>
      <c r="FY31" s="32"/>
      <c r="FZ31" s="32"/>
      <c r="GA31" s="32"/>
      <c r="GB31" s="32"/>
      <c r="GC31" s="32"/>
      <c r="GD31" s="32"/>
      <c r="GE31" s="32"/>
      <c r="GF31" s="32"/>
      <c r="GG31" s="32"/>
      <c r="GH31" s="32"/>
      <c r="GI31" s="32"/>
      <c r="GJ31" s="32"/>
      <c r="GK31" s="32"/>
      <c r="GL31" s="32"/>
      <c r="GM31" s="32"/>
      <c r="GN31" s="32"/>
      <c r="GO31" s="32"/>
      <c r="GP31" s="32"/>
      <c r="GQ31" s="32"/>
      <c r="GR31" s="32"/>
      <c r="GS31" s="32"/>
      <c r="GT31" s="32"/>
      <c r="GU31" s="32"/>
      <c r="GV31" s="32"/>
      <c r="GW31" s="32"/>
      <c r="GX31" s="32"/>
      <c r="GY31" s="32"/>
      <c r="GZ31" s="32"/>
      <c r="HA31" s="32"/>
      <c r="HB31" s="32"/>
      <c r="HC31" s="32"/>
      <c r="HD31" s="32"/>
      <c r="HE31" s="32"/>
      <c r="HF31" s="32"/>
      <c r="HG31" s="32"/>
      <c r="HH31" s="32"/>
      <c r="HI31" s="32"/>
      <c r="HJ31" s="32"/>
      <c r="HK31" s="32"/>
      <c r="HL31" s="32"/>
      <c r="HM31" s="32"/>
      <c r="HN31" s="32"/>
      <c r="HO31" s="32"/>
      <c r="HP31" s="32"/>
      <c r="HQ31" s="32"/>
      <c r="HR31" s="32"/>
      <c r="HS31" s="32"/>
      <c r="HT31" s="32"/>
      <c r="HU31" s="32"/>
      <c r="HV31" s="32"/>
      <c r="HW31" s="32"/>
      <c r="HX31" s="32"/>
      <c r="HY31" s="32"/>
      <c r="HZ31" s="32"/>
      <c r="IA31" s="32"/>
      <c r="IB31" s="32"/>
      <c r="IC31" s="32"/>
      <c r="ID31" s="32"/>
      <c r="IE31" s="32"/>
      <c r="IF31" s="32"/>
      <c r="IG31" s="32"/>
      <c r="IH31" s="32"/>
      <c r="II31" s="32"/>
      <c r="IJ31" s="32"/>
      <c r="IK31" s="32"/>
      <c r="IL31" s="32"/>
      <c r="IM31" s="32"/>
      <c r="IN31" s="32"/>
      <c r="IO31" s="32"/>
      <c r="IP31" s="32"/>
      <c r="IQ31" s="32"/>
      <c r="IR31" s="32"/>
      <c r="IS31" s="32"/>
      <c r="IT31" s="32"/>
      <c r="IU31" s="32"/>
      <c r="IV31" s="32"/>
    </row>
    <row r="32" spans="1:256" x14ac:dyDescent="0.25">
      <c r="A32" s="32"/>
      <c r="B32" s="39" t="s">
        <v>1279</v>
      </c>
      <c r="C32" s="252"/>
      <c r="D32" s="253"/>
      <c r="E32" s="253"/>
      <c r="F32" s="253"/>
      <c r="G32" s="253"/>
      <c r="H32" s="253"/>
      <c r="I32" s="253"/>
      <c r="J32" s="253"/>
      <c r="K32" s="253"/>
      <c r="L32" s="253"/>
      <c r="M32" s="265"/>
      <c r="N32" s="32"/>
      <c r="O32" s="32"/>
      <c r="P32" s="32"/>
      <c r="Q32" s="255"/>
      <c r="R32" s="256"/>
      <c r="S32" s="256"/>
      <c r="T32" s="257"/>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c r="EO32" s="32"/>
      <c r="EP32" s="32"/>
      <c r="EQ32" s="32"/>
      <c r="ER32" s="32"/>
      <c r="ES32" s="32"/>
      <c r="ET32" s="32"/>
      <c r="EU32" s="32"/>
      <c r="EV32" s="32"/>
      <c r="EW32" s="32"/>
      <c r="EX32" s="32"/>
      <c r="EY32" s="32"/>
      <c r="EZ32" s="32"/>
      <c r="FA32" s="32"/>
      <c r="FB32" s="32"/>
      <c r="FC32" s="32"/>
      <c r="FD32" s="32"/>
      <c r="FE32" s="32"/>
      <c r="FF32" s="32"/>
      <c r="FG32" s="32"/>
      <c r="FH32" s="32"/>
      <c r="FI32" s="32"/>
      <c r="FJ32" s="32"/>
      <c r="FK32" s="32"/>
      <c r="FL32" s="32"/>
      <c r="FM32" s="32"/>
      <c r="FN32" s="32"/>
      <c r="FO32" s="32"/>
      <c r="FP32" s="32"/>
      <c r="FQ32" s="32"/>
      <c r="FR32" s="32"/>
      <c r="FS32" s="32"/>
      <c r="FT32" s="32"/>
      <c r="FU32" s="32"/>
      <c r="FV32" s="32"/>
      <c r="FW32" s="32"/>
      <c r="FX32" s="32"/>
      <c r="FY32" s="32"/>
      <c r="FZ32" s="32"/>
      <c r="GA32" s="32"/>
      <c r="GB32" s="32"/>
      <c r="GC32" s="32"/>
      <c r="GD32" s="32"/>
      <c r="GE32" s="32"/>
      <c r="GF32" s="32"/>
      <c r="GG32" s="32"/>
      <c r="GH32" s="32"/>
      <c r="GI32" s="32"/>
      <c r="GJ32" s="32"/>
      <c r="GK32" s="32"/>
      <c r="GL32" s="32"/>
      <c r="GM32" s="32"/>
      <c r="GN32" s="32"/>
      <c r="GO32" s="32"/>
      <c r="GP32" s="32"/>
      <c r="GQ32" s="32"/>
      <c r="GR32" s="32"/>
      <c r="GS32" s="32"/>
      <c r="GT32" s="32"/>
      <c r="GU32" s="32"/>
      <c r="GV32" s="32"/>
      <c r="GW32" s="32"/>
      <c r="GX32" s="32"/>
      <c r="GY32" s="32"/>
      <c r="GZ32" s="32"/>
      <c r="HA32" s="32"/>
      <c r="HB32" s="32"/>
      <c r="HC32" s="32"/>
      <c r="HD32" s="32"/>
      <c r="HE32" s="32"/>
      <c r="HF32" s="32"/>
      <c r="HG32" s="32"/>
      <c r="HH32" s="32"/>
      <c r="HI32" s="32"/>
      <c r="HJ32" s="32"/>
      <c r="HK32" s="32"/>
      <c r="HL32" s="32"/>
      <c r="HM32" s="32"/>
      <c r="HN32" s="32"/>
      <c r="HO32" s="32"/>
      <c r="HP32" s="32"/>
      <c r="HQ32" s="32"/>
      <c r="HR32" s="32"/>
      <c r="HS32" s="32"/>
      <c r="HT32" s="32"/>
      <c r="HU32" s="32"/>
      <c r="HV32" s="32"/>
      <c r="HW32" s="32"/>
      <c r="HX32" s="32"/>
      <c r="HY32" s="32"/>
      <c r="HZ32" s="32"/>
      <c r="IA32" s="32"/>
      <c r="IB32" s="32"/>
      <c r="IC32" s="32"/>
      <c r="ID32" s="32"/>
      <c r="IE32" s="32"/>
      <c r="IF32" s="32"/>
      <c r="IG32" s="32"/>
      <c r="IH32" s="32"/>
      <c r="II32" s="32"/>
      <c r="IJ32" s="32"/>
      <c r="IK32" s="32"/>
      <c r="IL32" s="32"/>
      <c r="IM32" s="32"/>
      <c r="IN32" s="32"/>
      <c r="IO32" s="32"/>
      <c r="IP32" s="32"/>
      <c r="IQ32" s="32"/>
      <c r="IR32" s="32"/>
      <c r="IS32" s="32"/>
      <c r="IT32" s="32"/>
      <c r="IU32" s="32"/>
      <c r="IV32" s="32"/>
    </row>
    <row r="33" spans="1:256" x14ac:dyDescent="0.25">
      <c r="A33" s="32"/>
      <c r="B33" s="32"/>
      <c r="C33" s="258"/>
      <c r="D33" s="259"/>
      <c r="E33" s="259"/>
      <c r="F33" s="259"/>
      <c r="G33" s="259"/>
      <c r="H33" s="259"/>
      <c r="I33" s="259"/>
      <c r="J33" s="259"/>
      <c r="K33" s="259"/>
      <c r="L33" s="259"/>
      <c r="M33" s="266"/>
      <c r="N33" s="32"/>
      <c r="O33" s="32"/>
      <c r="P33" s="32"/>
      <c r="Q33" s="258"/>
      <c r="R33" s="259"/>
      <c r="S33" s="259"/>
      <c r="T33" s="260"/>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c r="EO33" s="32"/>
      <c r="EP33" s="32"/>
      <c r="EQ33" s="32"/>
      <c r="ER33" s="32"/>
      <c r="ES33" s="32"/>
      <c r="ET33" s="32"/>
      <c r="EU33" s="32"/>
      <c r="EV33" s="32"/>
      <c r="EW33" s="32"/>
      <c r="EX33" s="32"/>
      <c r="EY33" s="32"/>
      <c r="EZ33" s="32"/>
      <c r="FA33" s="32"/>
      <c r="FB33" s="32"/>
      <c r="FC33" s="32"/>
      <c r="FD33" s="32"/>
      <c r="FE33" s="32"/>
      <c r="FF33" s="32"/>
      <c r="FG33" s="32"/>
      <c r="FH33" s="32"/>
      <c r="FI33" s="32"/>
      <c r="FJ33" s="32"/>
      <c r="FK33" s="32"/>
      <c r="FL33" s="32"/>
      <c r="FM33" s="32"/>
      <c r="FN33" s="32"/>
      <c r="FO33" s="32"/>
      <c r="FP33" s="32"/>
      <c r="FQ33" s="32"/>
      <c r="FR33" s="32"/>
      <c r="FS33" s="32"/>
      <c r="FT33" s="32"/>
      <c r="FU33" s="32"/>
      <c r="FV33" s="32"/>
      <c r="FW33" s="32"/>
      <c r="FX33" s="32"/>
      <c r="FY33" s="32"/>
      <c r="FZ33" s="32"/>
      <c r="GA33" s="32"/>
      <c r="GB33" s="32"/>
      <c r="GC33" s="32"/>
      <c r="GD33" s="32"/>
      <c r="GE33" s="32"/>
      <c r="GF33" s="32"/>
      <c r="GG33" s="32"/>
      <c r="GH33" s="32"/>
      <c r="GI33" s="32"/>
      <c r="GJ33" s="32"/>
      <c r="GK33" s="32"/>
      <c r="GL33" s="32"/>
      <c r="GM33" s="32"/>
      <c r="GN33" s="32"/>
      <c r="GO33" s="32"/>
      <c r="GP33" s="32"/>
      <c r="GQ33" s="32"/>
      <c r="GR33" s="32"/>
      <c r="GS33" s="32"/>
      <c r="GT33" s="32"/>
      <c r="GU33" s="32"/>
      <c r="GV33" s="32"/>
      <c r="GW33" s="32"/>
      <c r="GX33" s="32"/>
      <c r="GY33" s="32"/>
      <c r="GZ33" s="32"/>
      <c r="HA33" s="32"/>
      <c r="HB33" s="32"/>
      <c r="HC33" s="32"/>
      <c r="HD33" s="32"/>
      <c r="HE33" s="32"/>
      <c r="HF33" s="32"/>
      <c r="HG33" s="32"/>
      <c r="HH33" s="32"/>
      <c r="HI33" s="32"/>
      <c r="HJ33" s="32"/>
      <c r="HK33" s="32"/>
      <c r="HL33" s="32"/>
      <c r="HM33" s="32"/>
      <c r="HN33" s="32"/>
      <c r="HO33" s="32"/>
      <c r="HP33" s="32"/>
      <c r="HQ33" s="32"/>
      <c r="HR33" s="32"/>
      <c r="HS33" s="32"/>
      <c r="HT33" s="32"/>
      <c r="HU33" s="32"/>
      <c r="HV33" s="32"/>
      <c r="HW33" s="32"/>
      <c r="HX33" s="32"/>
      <c r="HY33" s="32"/>
      <c r="HZ33" s="32"/>
      <c r="IA33" s="32"/>
      <c r="IB33" s="32"/>
      <c r="IC33" s="32"/>
      <c r="ID33" s="32"/>
      <c r="IE33" s="32"/>
      <c r="IF33" s="32"/>
      <c r="IG33" s="32"/>
      <c r="IH33" s="32"/>
      <c r="II33" s="32"/>
      <c r="IJ33" s="32"/>
      <c r="IK33" s="32"/>
      <c r="IL33" s="32"/>
      <c r="IM33" s="32"/>
      <c r="IN33" s="32"/>
      <c r="IO33" s="32"/>
      <c r="IP33" s="32"/>
      <c r="IQ33" s="32"/>
      <c r="IR33" s="32"/>
      <c r="IS33" s="32"/>
      <c r="IT33" s="32"/>
      <c r="IU33" s="32"/>
      <c r="IV33" s="32"/>
    </row>
    <row r="34" spans="1:256" ht="23.25" customHeight="1" thickBot="1" x14ac:dyDescent="0.3">
      <c r="A34" s="3"/>
      <c r="B34" s="32"/>
      <c r="C34" s="19"/>
      <c r="D34" s="36"/>
      <c r="E34" s="32"/>
      <c r="F34" s="32"/>
      <c r="G34" s="32"/>
      <c r="H34" s="32"/>
      <c r="I34" s="32"/>
      <c r="J34" s="32"/>
      <c r="K34" s="32"/>
      <c r="L34" s="32"/>
      <c r="M34" s="32"/>
      <c r="N34" s="32"/>
      <c r="O34" s="32"/>
      <c r="P34" s="34"/>
      <c r="Q34" s="34"/>
      <c r="R34" s="34"/>
      <c r="S34" s="34"/>
      <c r="T34" s="34"/>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2"/>
      <c r="DG34" s="32"/>
      <c r="DH34" s="32"/>
      <c r="DI34" s="32"/>
      <c r="DJ34" s="32"/>
      <c r="DK34" s="32"/>
      <c r="DL34" s="32"/>
      <c r="DM34" s="32"/>
      <c r="DN34" s="32"/>
      <c r="DO34" s="32"/>
      <c r="DP34" s="32"/>
      <c r="DQ34" s="32"/>
      <c r="DR34" s="32"/>
      <c r="DS34" s="32"/>
      <c r="DT34" s="32"/>
      <c r="DU34" s="32"/>
      <c r="DV34" s="32"/>
      <c r="DW34" s="32"/>
      <c r="DX34" s="32"/>
      <c r="DY34" s="32"/>
      <c r="DZ34" s="32"/>
      <c r="EA34" s="32"/>
      <c r="EB34" s="32"/>
      <c r="EC34" s="32"/>
      <c r="ED34" s="32"/>
      <c r="EE34" s="32"/>
      <c r="EF34" s="32"/>
      <c r="EG34" s="32"/>
      <c r="EH34" s="32"/>
      <c r="EI34" s="32"/>
      <c r="EJ34" s="32"/>
      <c r="EK34" s="32"/>
      <c r="EL34" s="32"/>
      <c r="EM34" s="32"/>
      <c r="EN34" s="32"/>
      <c r="EO34" s="32"/>
      <c r="EP34" s="32"/>
      <c r="EQ34" s="32"/>
      <c r="ER34" s="32"/>
      <c r="ES34" s="32"/>
      <c r="ET34" s="32"/>
      <c r="EU34" s="32"/>
      <c r="EV34" s="32"/>
      <c r="EW34" s="32"/>
      <c r="EX34" s="32"/>
      <c r="EY34" s="32"/>
      <c r="EZ34" s="32"/>
      <c r="FA34" s="32"/>
      <c r="FB34" s="32"/>
      <c r="FC34" s="32"/>
      <c r="FD34" s="32"/>
      <c r="FE34" s="32"/>
      <c r="FF34" s="32"/>
      <c r="FG34" s="32"/>
      <c r="FH34" s="32"/>
      <c r="FI34" s="32"/>
      <c r="FJ34" s="32"/>
      <c r="FK34" s="32"/>
      <c r="FL34" s="32"/>
      <c r="FM34" s="32"/>
      <c r="FN34" s="32"/>
      <c r="FO34" s="32"/>
      <c r="FP34" s="32"/>
      <c r="FQ34" s="32"/>
      <c r="FR34" s="32"/>
      <c r="FS34" s="32"/>
      <c r="FT34" s="32"/>
      <c r="FU34" s="32"/>
      <c r="FV34" s="32"/>
      <c r="FW34" s="32"/>
      <c r="FX34" s="32"/>
      <c r="FY34" s="32"/>
      <c r="FZ34" s="32"/>
      <c r="GA34" s="32"/>
      <c r="GB34" s="32"/>
      <c r="GC34" s="32"/>
      <c r="GD34" s="32"/>
      <c r="GE34" s="32"/>
      <c r="GF34" s="32"/>
      <c r="GG34" s="32"/>
      <c r="GH34" s="32"/>
      <c r="GI34" s="32"/>
      <c r="GJ34" s="32"/>
      <c r="GK34" s="32"/>
      <c r="GL34" s="32"/>
      <c r="GM34" s="32"/>
      <c r="GN34" s="32"/>
      <c r="GO34" s="32"/>
      <c r="GP34" s="32"/>
      <c r="GQ34" s="32"/>
      <c r="GR34" s="32"/>
      <c r="GS34" s="32"/>
      <c r="GT34" s="32"/>
      <c r="GU34" s="32"/>
      <c r="GV34" s="32"/>
      <c r="GW34" s="32"/>
      <c r="GX34" s="32"/>
      <c r="GY34" s="32"/>
      <c r="GZ34" s="32"/>
      <c r="HA34" s="32"/>
      <c r="HB34" s="32"/>
      <c r="HC34" s="32"/>
      <c r="HD34" s="32"/>
      <c r="HE34" s="32"/>
      <c r="HF34" s="32"/>
      <c r="HG34" s="32"/>
      <c r="HH34" s="32"/>
      <c r="HI34" s="32"/>
      <c r="HJ34" s="32"/>
      <c r="HK34" s="32"/>
      <c r="HL34" s="32"/>
      <c r="HM34" s="32"/>
      <c r="HN34" s="32"/>
      <c r="HO34" s="32"/>
      <c r="HP34" s="32"/>
      <c r="HQ34" s="32"/>
      <c r="HR34" s="32"/>
      <c r="HS34" s="32"/>
      <c r="HT34" s="32"/>
      <c r="HU34" s="32"/>
      <c r="HV34" s="32"/>
      <c r="HW34" s="32"/>
      <c r="HX34" s="32"/>
      <c r="HY34" s="32"/>
      <c r="HZ34" s="32"/>
      <c r="IA34" s="32"/>
      <c r="IB34" s="32"/>
      <c r="IC34" s="32"/>
      <c r="ID34" s="32"/>
      <c r="IE34" s="32"/>
      <c r="IF34" s="32"/>
      <c r="IG34" s="32"/>
      <c r="IH34" s="32"/>
      <c r="II34" s="32"/>
      <c r="IJ34" s="32"/>
      <c r="IK34" s="32"/>
      <c r="IL34" s="32"/>
      <c r="IM34" s="32"/>
      <c r="IN34" s="32"/>
      <c r="IO34" s="32"/>
      <c r="IP34" s="32"/>
      <c r="IQ34" s="32"/>
      <c r="IR34" s="32"/>
      <c r="IS34" s="32"/>
      <c r="IT34" s="32"/>
      <c r="IU34" s="32"/>
      <c r="IV34" s="32"/>
    </row>
    <row r="35" spans="1:256" ht="24" thickBot="1" x14ac:dyDescent="0.45">
      <c r="A35" s="35" t="s">
        <v>465</v>
      </c>
      <c r="B35" s="32"/>
      <c r="C35" s="19"/>
      <c r="D35" s="32"/>
      <c r="E35" s="41" t="s">
        <v>1162</v>
      </c>
      <c r="F35" s="32"/>
      <c r="G35" s="32"/>
      <c r="H35" s="32"/>
      <c r="I35" s="32"/>
      <c r="J35" s="32"/>
      <c r="K35" s="32"/>
      <c r="L35" s="32"/>
      <c r="M35" s="32"/>
      <c r="N35" s="32"/>
      <c r="O35" s="42" t="s">
        <v>1424</v>
      </c>
      <c r="P35" s="74">
        <v>4</v>
      </c>
      <c r="Q35" s="75">
        <v>0.03</v>
      </c>
      <c r="R35" s="34"/>
      <c r="S35" s="34"/>
      <c r="T35" s="34"/>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2"/>
      <c r="CQ35" s="32"/>
      <c r="CR35" s="32"/>
      <c r="CS35" s="32"/>
      <c r="CT35" s="32"/>
      <c r="CU35" s="32"/>
      <c r="CV35" s="32"/>
      <c r="CW35" s="32"/>
      <c r="CX35" s="32"/>
      <c r="CY35" s="32"/>
      <c r="CZ35" s="32"/>
      <c r="DA35" s="32"/>
      <c r="DB35" s="32"/>
      <c r="DC35" s="32"/>
      <c r="DD35" s="32"/>
      <c r="DE35" s="32"/>
      <c r="DF35" s="32"/>
      <c r="DG35" s="32"/>
      <c r="DH35" s="32"/>
      <c r="DI35" s="32"/>
      <c r="DJ35" s="32"/>
      <c r="DK35" s="32"/>
      <c r="DL35" s="32"/>
      <c r="DM35" s="32"/>
      <c r="DN35" s="32"/>
      <c r="DO35" s="32"/>
      <c r="DP35" s="32"/>
      <c r="DQ35" s="32"/>
      <c r="DR35" s="32"/>
      <c r="DS35" s="32"/>
      <c r="DT35" s="32"/>
      <c r="DU35" s="32"/>
      <c r="DV35" s="32"/>
      <c r="DW35" s="32"/>
      <c r="DX35" s="32"/>
      <c r="DY35" s="32"/>
      <c r="DZ35" s="32"/>
      <c r="EA35" s="32"/>
      <c r="EB35" s="32"/>
      <c r="EC35" s="32"/>
      <c r="ED35" s="32"/>
      <c r="EE35" s="32"/>
      <c r="EF35" s="32"/>
      <c r="EG35" s="32"/>
      <c r="EH35" s="32"/>
      <c r="EI35" s="32"/>
      <c r="EJ35" s="32"/>
      <c r="EK35" s="32"/>
      <c r="EL35" s="32"/>
      <c r="EM35" s="32"/>
      <c r="EN35" s="32"/>
      <c r="EO35" s="32"/>
      <c r="EP35" s="32"/>
      <c r="EQ35" s="32"/>
      <c r="ER35" s="32"/>
      <c r="ES35" s="32"/>
      <c r="ET35" s="32"/>
      <c r="EU35" s="32"/>
      <c r="EV35" s="32"/>
      <c r="EW35" s="32"/>
      <c r="EX35" s="32"/>
      <c r="EY35" s="32"/>
      <c r="EZ35" s="32"/>
      <c r="FA35" s="32"/>
      <c r="FB35" s="32"/>
      <c r="FC35" s="32"/>
      <c r="FD35" s="32"/>
      <c r="FE35" s="32"/>
      <c r="FF35" s="32"/>
      <c r="FG35" s="32"/>
      <c r="FH35" s="32"/>
      <c r="FI35" s="32"/>
      <c r="FJ35" s="32"/>
      <c r="FK35" s="32"/>
      <c r="FL35" s="32"/>
      <c r="FM35" s="32"/>
      <c r="FN35" s="32"/>
      <c r="FO35" s="32"/>
      <c r="FP35" s="32"/>
      <c r="FQ35" s="32"/>
      <c r="FR35" s="32"/>
      <c r="FS35" s="32"/>
      <c r="FT35" s="32"/>
      <c r="FU35" s="32"/>
      <c r="FV35" s="32"/>
      <c r="FW35" s="32"/>
      <c r="FX35" s="32"/>
      <c r="FY35" s="32"/>
      <c r="FZ35" s="32"/>
      <c r="GA35" s="32"/>
      <c r="GB35" s="32"/>
      <c r="GC35" s="32"/>
      <c r="GD35" s="32"/>
      <c r="GE35" s="32"/>
      <c r="GF35" s="32"/>
      <c r="GG35" s="32"/>
      <c r="GH35" s="32"/>
      <c r="GI35" s="32"/>
      <c r="GJ35" s="32"/>
      <c r="GK35" s="32"/>
      <c r="GL35" s="32"/>
      <c r="GM35" s="32"/>
      <c r="GN35" s="32"/>
      <c r="GO35" s="32"/>
      <c r="GP35" s="32"/>
      <c r="GQ35" s="32"/>
      <c r="GR35" s="32"/>
      <c r="GS35" s="32"/>
      <c r="GT35" s="32"/>
      <c r="GU35" s="32"/>
      <c r="GV35" s="32"/>
      <c r="GW35" s="32"/>
      <c r="GX35" s="32"/>
      <c r="GY35" s="32"/>
      <c r="GZ35" s="32"/>
      <c r="HA35" s="32"/>
      <c r="HB35" s="32"/>
      <c r="HC35" s="32"/>
      <c r="HD35" s="32"/>
      <c r="HE35" s="32"/>
      <c r="HF35" s="32"/>
      <c r="HG35" s="32"/>
      <c r="HH35" s="32"/>
      <c r="HI35" s="32"/>
      <c r="HJ35" s="32"/>
      <c r="HK35" s="32"/>
      <c r="HL35" s="32"/>
      <c r="HM35" s="32"/>
      <c r="HN35" s="32"/>
      <c r="HO35" s="32"/>
      <c r="HP35" s="32"/>
      <c r="HQ35" s="32"/>
      <c r="HR35" s="32"/>
      <c r="HS35" s="32"/>
      <c r="HT35" s="32"/>
      <c r="HU35" s="32"/>
      <c r="HV35" s="32"/>
      <c r="HW35" s="32"/>
      <c r="HX35" s="32"/>
      <c r="HY35" s="32"/>
      <c r="HZ35" s="32"/>
      <c r="IA35" s="32"/>
      <c r="IB35" s="32"/>
      <c r="IC35" s="32"/>
      <c r="ID35" s="32"/>
      <c r="IE35" s="32"/>
      <c r="IF35" s="32"/>
      <c r="IG35" s="32"/>
      <c r="IH35" s="32"/>
      <c r="II35" s="32"/>
      <c r="IJ35" s="32"/>
      <c r="IK35" s="32"/>
      <c r="IL35" s="32"/>
      <c r="IM35" s="32"/>
      <c r="IN35" s="32"/>
      <c r="IO35" s="32"/>
      <c r="IP35" s="32"/>
      <c r="IQ35" s="32"/>
      <c r="IR35" s="32"/>
      <c r="IS35" s="32"/>
      <c r="IT35" s="32"/>
      <c r="IU35" s="32"/>
      <c r="IV35" s="32"/>
    </row>
    <row r="36" spans="1:256" ht="28.2" thickTop="1" x14ac:dyDescent="0.25">
      <c r="A36" s="151" t="s">
        <v>1149</v>
      </c>
      <c r="B36" s="152" t="s">
        <v>1157</v>
      </c>
      <c r="C36" s="153" t="s">
        <v>1158</v>
      </c>
      <c r="D36" s="153" t="s">
        <v>1159</v>
      </c>
      <c r="E36" s="153" t="s">
        <v>1405</v>
      </c>
      <c r="F36" s="154" t="s">
        <v>1401</v>
      </c>
      <c r="G36" s="155" t="s">
        <v>1417</v>
      </c>
      <c r="H36" s="154" t="s">
        <v>1418</v>
      </c>
      <c r="I36" s="156" t="s">
        <v>774</v>
      </c>
      <c r="J36" s="156" t="s">
        <v>1419</v>
      </c>
      <c r="K36" s="156" t="s">
        <v>2631</v>
      </c>
      <c r="L36" s="157" t="s">
        <v>2632</v>
      </c>
      <c r="M36" s="158" t="s">
        <v>1161</v>
      </c>
      <c r="N36" s="156" t="s">
        <v>1420</v>
      </c>
      <c r="O36" s="157" t="s">
        <v>1421</v>
      </c>
      <c r="P36" s="159" t="s">
        <v>1150</v>
      </c>
      <c r="Q36" s="160" t="s">
        <v>1160</v>
      </c>
      <c r="R36" s="161" t="s">
        <v>1266</v>
      </c>
      <c r="S36" s="156" t="s">
        <v>1422</v>
      </c>
      <c r="T36" s="162" t="s">
        <v>1425</v>
      </c>
      <c r="U36" s="32" t="s">
        <v>1148</v>
      </c>
      <c r="V36" s="153" t="s">
        <v>1158</v>
      </c>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2"/>
      <c r="CP36" s="32"/>
      <c r="CQ36" s="32"/>
      <c r="CR36" s="32"/>
      <c r="CS36" s="32"/>
      <c r="CT36" s="32"/>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32"/>
      <c r="EZ36" s="32"/>
      <c r="FA36" s="32"/>
      <c r="FB36" s="32"/>
      <c r="FC36" s="32"/>
      <c r="FD36" s="32"/>
      <c r="FE36" s="32"/>
      <c r="FF36" s="32"/>
      <c r="FG36" s="32"/>
      <c r="FH36" s="32"/>
      <c r="FI36" s="32"/>
      <c r="FJ36" s="32"/>
      <c r="FK36" s="32"/>
      <c r="FL36" s="32"/>
      <c r="FM36" s="32"/>
      <c r="FN36" s="32"/>
      <c r="FO36" s="32"/>
      <c r="FP36" s="32"/>
      <c r="FQ36" s="32"/>
      <c r="FR36" s="32"/>
      <c r="FS36" s="32"/>
      <c r="FT36" s="32"/>
      <c r="FU36" s="32"/>
      <c r="FV36" s="32"/>
      <c r="FW36" s="32"/>
      <c r="FX36" s="32"/>
      <c r="FY36" s="32"/>
      <c r="FZ36" s="32"/>
      <c r="GA36" s="32"/>
      <c r="GB36" s="32"/>
      <c r="GC36" s="32"/>
      <c r="GD36" s="32"/>
      <c r="GE36" s="32"/>
      <c r="GF36" s="32"/>
      <c r="GG36" s="32"/>
      <c r="GH36" s="32"/>
      <c r="GI36" s="32"/>
      <c r="GJ36" s="32"/>
      <c r="GK36" s="32"/>
      <c r="GL36" s="32"/>
      <c r="GM36" s="32"/>
      <c r="GN36" s="32"/>
      <c r="GO36" s="32"/>
      <c r="GP36" s="32"/>
      <c r="GQ36" s="32"/>
      <c r="GR36" s="32"/>
      <c r="GS36" s="32"/>
      <c r="GT36" s="32"/>
      <c r="GU36" s="32"/>
      <c r="GV36" s="32"/>
      <c r="GW36" s="32"/>
      <c r="GX36" s="32"/>
      <c r="GY36" s="32"/>
      <c r="GZ36" s="32"/>
      <c r="HA36" s="32"/>
      <c r="HB36" s="32"/>
      <c r="HC36" s="32"/>
      <c r="HD36" s="32"/>
      <c r="HE36" s="32"/>
      <c r="HF36" s="32"/>
      <c r="HG36" s="32"/>
      <c r="HH36" s="32"/>
      <c r="HI36" s="32"/>
      <c r="HJ36" s="32"/>
      <c r="HK36" s="32"/>
      <c r="HL36" s="32"/>
      <c r="HM36" s="32"/>
      <c r="HN36" s="32"/>
      <c r="HO36" s="32"/>
      <c r="HP36" s="32"/>
      <c r="HQ36" s="32"/>
      <c r="HR36" s="32"/>
      <c r="HS36" s="32"/>
      <c r="HT36" s="32"/>
      <c r="HU36" s="32"/>
      <c r="HV36" s="32"/>
      <c r="HW36" s="32"/>
      <c r="HX36" s="32"/>
      <c r="HY36" s="32"/>
      <c r="HZ36" s="32"/>
      <c r="IA36" s="32"/>
      <c r="IB36" s="32"/>
      <c r="IC36" s="32"/>
      <c r="ID36" s="32"/>
      <c r="IE36" s="32"/>
      <c r="IF36" s="32"/>
      <c r="IG36" s="32"/>
      <c r="IH36" s="32"/>
      <c r="II36" s="32"/>
      <c r="IJ36" s="32"/>
      <c r="IK36" s="32"/>
      <c r="IL36" s="32"/>
      <c r="IM36" s="32"/>
      <c r="IN36" s="32"/>
      <c r="IO36" s="32"/>
      <c r="IP36" s="32"/>
      <c r="IQ36" s="32"/>
      <c r="IR36" s="32"/>
      <c r="IS36" s="32"/>
      <c r="IT36" s="32"/>
      <c r="IU36" s="32"/>
      <c r="IV36" s="32"/>
    </row>
    <row r="37" spans="1:256" x14ac:dyDescent="0.25">
      <c r="A37" s="123">
        <v>1</v>
      </c>
      <c r="B37" s="382" t="s">
        <v>1645</v>
      </c>
      <c r="C37" s="124" t="s">
        <v>3343</v>
      </c>
      <c r="D37" s="124" t="s">
        <v>3344</v>
      </c>
      <c r="E37" s="124">
        <v>104</v>
      </c>
      <c r="F37" s="125"/>
      <c r="G37" s="126">
        <v>6</v>
      </c>
      <c r="H37" s="127">
        <v>652</v>
      </c>
      <c r="I37" s="128"/>
      <c r="J37" s="128"/>
      <c r="K37" s="129"/>
      <c r="L37" s="130"/>
      <c r="M37" s="131">
        <v>15.1</v>
      </c>
      <c r="N37" s="132">
        <v>58.1</v>
      </c>
      <c r="O37" s="130">
        <v>3134</v>
      </c>
      <c r="P37" s="163">
        <f t="shared" ref="P37:P44" si="0">IF(M37&gt;1,IF(M37&gt;14.99,ROUNDUP(Q37*(Corn_Price-((M37-15)*Drying_Charge)),1),ROUNDUP(Q37*(Corn_Price),1)),"")</f>
        <v>990.9</v>
      </c>
      <c r="Q37" s="133">
        <f t="shared" ref="Q37:Q44" si="1">IF(O37&gt;1,ROUNDUP((((100-M37)*(O37*54.9075)*(((43560/(G37*H37*($C$24/12))))/262500))),1),"")</f>
        <v>247.9</v>
      </c>
      <c r="R37" s="134">
        <f t="shared" ref="R37:R44" si="2">IF(M37&gt;1,ROUNDUP(((Q37/M37)),2),"")</f>
        <v>16.420000000000002</v>
      </c>
      <c r="S37" s="135"/>
      <c r="T37" s="136"/>
      <c r="U37" s="32" t="str">
        <f>B38&amp;C37</f>
        <v>Dekalb104-08</v>
      </c>
      <c r="V37" s="124" t="str">
        <f>IF(ISBLANK(C37)," ",C37)</f>
        <v>104-08</v>
      </c>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2"/>
      <c r="CQ37" s="32"/>
      <c r="CR37" s="32"/>
      <c r="CS37" s="32"/>
      <c r="CT37" s="32"/>
      <c r="CU37" s="32"/>
      <c r="CV37" s="32"/>
      <c r="CW37" s="32"/>
      <c r="CX37" s="32"/>
      <c r="CY37" s="32"/>
      <c r="CZ37" s="32"/>
      <c r="DA37" s="32"/>
      <c r="DB37" s="32"/>
      <c r="DC37" s="32"/>
      <c r="DD37" s="32"/>
      <c r="DE37" s="32"/>
      <c r="DF37" s="32"/>
      <c r="DG37" s="32"/>
      <c r="DH37" s="32"/>
      <c r="DI37" s="32"/>
      <c r="DJ37" s="32"/>
      <c r="DK37" s="32"/>
      <c r="DL37" s="32"/>
      <c r="DM37" s="32"/>
      <c r="DN37" s="32"/>
      <c r="DO37" s="32"/>
      <c r="DP37" s="32"/>
      <c r="DQ37" s="32"/>
      <c r="DR37" s="32"/>
      <c r="DS37" s="32"/>
      <c r="DT37" s="32"/>
      <c r="DU37" s="32"/>
      <c r="DV37" s="32"/>
      <c r="DW37" s="32"/>
      <c r="DX37" s="32"/>
      <c r="DY37" s="32"/>
      <c r="DZ37" s="32"/>
      <c r="EA37" s="32"/>
      <c r="EB37" s="32"/>
      <c r="EC37" s="32"/>
      <c r="ED37" s="32"/>
      <c r="EE37" s="32"/>
      <c r="EF37" s="32"/>
      <c r="EG37" s="32"/>
      <c r="EH37" s="32"/>
      <c r="EI37" s="32"/>
      <c r="EJ37" s="32"/>
      <c r="EK37" s="32"/>
      <c r="EL37" s="32"/>
      <c r="EM37" s="32"/>
      <c r="EN37" s="32"/>
      <c r="EO37" s="32"/>
      <c r="EP37" s="32"/>
      <c r="EQ37" s="32"/>
      <c r="ER37" s="32"/>
      <c r="ES37" s="32"/>
      <c r="ET37" s="32"/>
      <c r="EU37" s="32"/>
      <c r="EV37" s="32"/>
      <c r="EW37" s="32"/>
      <c r="EX37" s="32"/>
      <c r="EY37" s="32"/>
      <c r="EZ37" s="32"/>
      <c r="FA37" s="32"/>
      <c r="FB37" s="32"/>
      <c r="FC37" s="32"/>
      <c r="FD37" s="32"/>
      <c r="FE37" s="32"/>
      <c r="FF37" s="32"/>
      <c r="FG37" s="32"/>
      <c r="FH37" s="32"/>
      <c r="FI37" s="32"/>
      <c r="FJ37" s="32"/>
      <c r="FK37" s="32"/>
      <c r="FL37" s="32"/>
      <c r="FM37" s="32"/>
      <c r="FN37" s="32"/>
      <c r="FO37" s="32"/>
      <c r="FP37" s="32"/>
      <c r="FQ37" s="32"/>
      <c r="FR37" s="32"/>
      <c r="FS37" s="32"/>
      <c r="FT37" s="32"/>
      <c r="FU37" s="32"/>
      <c r="FV37" s="32"/>
      <c r="FW37" s="32"/>
      <c r="FX37" s="32"/>
      <c r="FY37" s="32"/>
      <c r="FZ37" s="32"/>
      <c r="GA37" s="32"/>
      <c r="GB37" s="32"/>
      <c r="GC37" s="32"/>
      <c r="GD37" s="32"/>
      <c r="GE37" s="32"/>
      <c r="GF37" s="32"/>
      <c r="GG37" s="32"/>
      <c r="GH37" s="32"/>
      <c r="GI37" s="32"/>
      <c r="GJ37" s="32"/>
      <c r="GK37" s="32"/>
      <c r="GL37" s="32"/>
      <c r="GM37" s="32"/>
      <c r="GN37" s="32"/>
      <c r="GO37" s="32"/>
      <c r="GP37" s="32"/>
      <c r="GQ37" s="32"/>
      <c r="GR37" s="32"/>
      <c r="GS37" s="32"/>
      <c r="GT37" s="32"/>
      <c r="GU37" s="32"/>
      <c r="GV37" s="32"/>
      <c r="GW37" s="32"/>
      <c r="GX37" s="32"/>
      <c r="GY37" s="32"/>
      <c r="GZ37" s="32"/>
      <c r="HA37" s="32"/>
      <c r="HB37" s="32"/>
      <c r="HC37" s="32"/>
      <c r="HD37" s="32"/>
      <c r="HE37" s="32"/>
      <c r="HF37" s="32"/>
      <c r="HG37" s="32"/>
      <c r="HH37" s="32"/>
      <c r="HI37" s="32"/>
      <c r="HJ37" s="32"/>
      <c r="HK37" s="32"/>
      <c r="HL37" s="32"/>
      <c r="HM37" s="32"/>
      <c r="HN37" s="32"/>
      <c r="HO37" s="32"/>
      <c r="HP37" s="32"/>
      <c r="HQ37" s="32"/>
      <c r="HR37" s="32"/>
      <c r="HS37" s="32"/>
      <c r="HT37" s="32"/>
      <c r="HU37" s="32"/>
      <c r="HV37" s="32"/>
      <c r="HW37" s="32"/>
      <c r="HX37" s="32"/>
      <c r="HY37" s="32"/>
      <c r="HZ37" s="32"/>
      <c r="IA37" s="32"/>
      <c r="IB37" s="32"/>
      <c r="IC37" s="32"/>
      <c r="ID37" s="32"/>
      <c r="IE37" s="32"/>
      <c r="IF37" s="32"/>
      <c r="IG37" s="32"/>
      <c r="IH37" s="32"/>
      <c r="II37" s="32"/>
      <c r="IJ37" s="32"/>
      <c r="IK37" s="32"/>
      <c r="IL37" s="32"/>
      <c r="IM37" s="32"/>
      <c r="IN37" s="32"/>
      <c r="IO37" s="32"/>
      <c r="IP37" s="32"/>
      <c r="IQ37" s="32"/>
      <c r="IR37" s="32"/>
      <c r="IS37" s="32"/>
      <c r="IT37" s="32"/>
      <c r="IU37" s="32"/>
      <c r="IV37" s="32"/>
    </row>
    <row r="38" spans="1:256" x14ac:dyDescent="0.25">
      <c r="A38" s="123">
        <v>2</v>
      </c>
      <c r="B38" s="383" t="s">
        <v>1645</v>
      </c>
      <c r="C38" s="124" t="s">
        <v>3345</v>
      </c>
      <c r="D38" s="124" t="s">
        <v>3346</v>
      </c>
      <c r="E38" s="124">
        <v>105</v>
      </c>
      <c r="F38" s="125"/>
      <c r="G38" s="126">
        <v>6</v>
      </c>
      <c r="H38" s="127">
        <v>650</v>
      </c>
      <c r="I38" s="128"/>
      <c r="J38" s="128"/>
      <c r="K38" s="129"/>
      <c r="L38" s="130"/>
      <c r="M38" s="131">
        <v>14.3</v>
      </c>
      <c r="N38" s="132">
        <v>57.2</v>
      </c>
      <c r="O38" s="130">
        <v>3436</v>
      </c>
      <c r="P38" s="163">
        <f t="shared" si="0"/>
        <v>1100.8</v>
      </c>
      <c r="Q38" s="133">
        <f t="shared" si="1"/>
        <v>275.20000000000005</v>
      </c>
      <c r="R38" s="134">
        <f t="shared" si="2"/>
        <v>19.25</v>
      </c>
      <c r="S38" s="135"/>
      <c r="T38" s="136"/>
      <c r="U38" s="32" t="e">
        <f>#REF!&amp;C38</f>
        <v>#REF!</v>
      </c>
      <c r="V38" s="124" t="str">
        <f t="shared" ref="V38:V101" si="3">IF(ISBLANK(C38)," ",C38)</f>
        <v>105-35</v>
      </c>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2"/>
      <c r="CQ38" s="32"/>
      <c r="CR38" s="32"/>
      <c r="CS38" s="32"/>
      <c r="CT38" s="32"/>
      <c r="CU38" s="32"/>
      <c r="CV38" s="32"/>
      <c r="CW38" s="32"/>
      <c r="CX38" s="32"/>
      <c r="CY38" s="32"/>
      <c r="CZ38" s="32"/>
      <c r="DA38" s="32"/>
      <c r="DB38" s="32"/>
      <c r="DC38" s="32"/>
      <c r="DD38" s="32"/>
      <c r="DE38" s="32"/>
      <c r="DF38" s="32"/>
      <c r="DG38" s="32"/>
      <c r="DH38" s="32"/>
      <c r="DI38" s="32"/>
      <c r="DJ38" s="32"/>
      <c r="DK38" s="32"/>
      <c r="DL38" s="32"/>
      <c r="DM38" s="32"/>
      <c r="DN38" s="32"/>
      <c r="DO38" s="32"/>
      <c r="DP38" s="32"/>
      <c r="DQ38" s="32"/>
      <c r="DR38" s="32"/>
      <c r="DS38" s="32"/>
      <c r="DT38" s="32"/>
      <c r="DU38" s="32"/>
      <c r="DV38" s="32"/>
      <c r="DW38" s="32"/>
      <c r="DX38" s="32"/>
      <c r="DY38" s="32"/>
      <c r="DZ38" s="32"/>
      <c r="EA38" s="32"/>
      <c r="EB38" s="32"/>
      <c r="EC38" s="32"/>
      <c r="ED38" s="32"/>
      <c r="EE38" s="32"/>
      <c r="EF38" s="32"/>
      <c r="EG38" s="32"/>
      <c r="EH38" s="32"/>
      <c r="EI38" s="32"/>
      <c r="EJ38" s="32"/>
      <c r="EK38" s="32"/>
      <c r="EL38" s="32"/>
      <c r="EM38" s="32"/>
      <c r="EN38" s="32"/>
      <c r="EO38" s="32"/>
      <c r="EP38" s="32"/>
      <c r="EQ38" s="32"/>
      <c r="ER38" s="32"/>
      <c r="ES38" s="32"/>
      <c r="ET38" s="32"/>
      <c r="EU38" s="32"/>
      <c r="EV38" s="32"/>
      <c r="EW38" s="32"/>
      <c r="EX38" s="32"/>
      <c r="EY38" s="32"/>
      <c r="EZ38" s="32"/>
      <c r="FA38" s="32"/>
      <c r="FB38" s="32"/>
      <c r="FC38" s="32"/>
      <c r="FD38" s="32"/>
      <c r="FE38" s="32"/>
      <c r="FF38" s="32"/>
      <c r="FG38" s="32"/>
      <c r="FH38" s="32"/>
      <c r="FI38" s="32"/>
      <c r="FJ38" s="32"/>
      <c r="FK38" s="32"/>
      <c r="FL38" s="32"/>
      <c r="FM38" s="32"/>
      <c r="FN38" s="32"/>
      <c r="FO38" s="32"/>
      <c r="FP38" s="32"/>
      <c r="FQ38" s="32"/>
      <c r="FR38" s="32"/>
      <c r="FS38" s="32"/>
      <c r="FT38" s="32"/>
      <c r="FU38" s="32"/>
      <c r="FV38" s="32"/>
      <c r="FW38" s="32"/>
      <c r="FX38" s="32"/>
      <c r="FY38" s="32"/>
      <c r="FZ38" s="32"/>
      <c r="GA38" s="32"/>
      <c r="GB38" s="32"/>
      <c r="GC38" s="32"/>
      <c r="GD38" s="32"/>
      <c r="GE38" s="32"/>
      <c r="GF38" s="32"/>
      <c r="GG38" s="32"/>
      <c r="GH38" s="32"/>
      <c r="GI38" s="32"/>
      <c r="GJ38" s="32"/>
      <c r="GK38" s="32"/>
      <c r="GL38" s="32"/>
      <c r="GM38" s="32"/>
      <c r="GN38" s="32"/>
      <c r="GO38" s="32"/>
      <c r="GP38" s="32"/>
      <c r="GQ38" s="32"/>
      <c r="GR38" s="32"/>
      <c r="GS38" s="32"/>
      <c r="GT38" s="32"/>
      <c r="GU38" s="32"/>
      <c r="GV38" s="32"/>
      <c r="GW38" s="32"/>
      <c r="GX38" s="32"/>
      <c r="GY38" s="32"/>
      <c r="GZ38" s="32"/>
      <c r="HA38" s="32"/>
      <c r="HB38" s="32"/>
      <c r="HC38" s="32"/>
      <c r="HD38" s="32"/>
      <c r="HE38" s="32"/>
      <c r="HF38" s="32"/>
      <c r="HG38" s="32"/>
      <c r="HH38" s="32"/>
      <c r="HI38" s="32"/>
      <c r="HJ38" s="32"/>
      <c r="HK38" s="32"/>
      <c r="HL38" s="32"/>
      <c r="HM38" s="32"/>
      <c r="HN38" s="32"/>
      <c r="HO38" s="32"/>
      <c r="HP38" s="32"/>
      <c r="HQ38" s="32"/>
      <c r="HR38" s="32"/>
      <c r="HS38" s="32"/>
      <c r="HT38" s="32"/>
      <c r="HU38" s="32"/>
      <c r="HV38" s="32"/>
      <c r="HW38" s="32"/>
      <c r="HX38" s="32"/>
      <c r="HY38" s="32"/>
      <c r="HZ38" s="32"/>
      <c r="IA38" s="32"/>
      <c r="IB38" s="32"/>
      <c r="IC38" s="32"/>
      <c r="ID38" s="32"/>
      <c r="IE38" s="32"/>
      <c r="IF38" s="32"/>
      <c r="IG38" s="32"/>
      <c r="IH38" s="32"/>
      <c r="II38" s="32"/>
      <c r="IJ38" s="32"/>
      <c r="IK38" s="32"/>
      <c r="IL38" s="32"/>
      <c r="IM38" s="32"/>
      <c r="IN38" s="32"/>
      <c r="IO38" s="32"/>
      <c r="IP38" s="32"/>
      <c r="IQ38" s="32"/>
      <c r="IR38" s="32"/>
      <c r="IS38" s="32"/>
      <c r="IT38" s="32"/>
      <c r="IU38" s="32"/>
      <c r="IV38" s="32"/>
    </row>
    <row r="39" spans="1:256" x14ac:dyDescent="0.25">
      <c r="A39" s="137">
        <v>3</v>
      </c>
      <c r="B39" s="384" t="s">
        <v>1645</v>
      </c>
      <c r="C39" s="138" t="s">
        <v>3347</v>
      </c>
      <c r="D39" s="138" t="s">
        <v>3348</v>
      </c>
      <c r="E39" s="138">
        <v>106</v>
      </c>
      <c r="F39" s="139"/>
      <c r="G39" s="140">
        <v>6</v>
      </c>
      <c r="H39" s="140">
        <v>648</v>
      </c>
      <c r="I39" s="141"/>
      <c r="J39" s="141"/>
      <c r="K39" s="142"/>
      <c r="L39" s="142"/>
      <c r="M39" s="143">
        <v>14.5</v>
      </c>
      <c r="N39" s="144">
        <v>56.5</v>
      </c>
      <c r="O39" s="142">
        <v>3450</v>
      </c>
      <c r="P39" s="163">
        <f t="shared" si="0"/>
        <v>1106.4000000000001</v>
      </c>
      <c r="Q39" s="145">
        <f t="shared" si="1"/>
        <v>276.60000000000002</v>
      </c>
      <c r="R39" s="146">
        <f t="shared" si="2"/>
        <v>19.080000000000002</v>
      </c>
      <c r="S39" s="147"/>
      <c r="T39" s="148"/>
      <c r="U39" s="32" t="str">
        <f>B39&amp;C39</f>
        <v>Dekalb56-26</v>
      </c>
      <c r="V39" s="247" t="str">
        <f t="shared" si="3"/>
        <v>56-26</v>
      </c>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2"/>
      <c r="CQ39" s="32"/>
      <c r="CR39" s="32"/>
      <c r="CS39" s="32"/>
      <c r="CT39" s="32"/>
      <c r="CU39" s="32"/>
      <c r="CV39" s="32"/>
      <c r="CW39" s="32"/>
      <c r="CX39" s="32"/>
      <c r="CY39" s="32"/>
      <c r="CZ39" s="32"/>
      <c r="DA39" s="32"/>
      <c r="DB39" s="32"/>
      <c r="DC39" s="32"/>
      <c r="DD39" s="32"/>
      <c r="DE39" s="32"/>
      <c r="DF39" s="32"/>
      <c r="DG39" s="32"/>
      <c r="DH39" s="32"/>
      <c r="DI39" s="32"/>
      <c r="DJ39" s="32"/>
      <c r="DK39" s="32"/>
      <c r="DL39" s="32"/>
      <c r="DM39" s="32"/>
      <c r="DN39" s="32"/>
      <c r="DO39" s="32"/>
      <c r="DP39" s="32"/>
      <c r="DQ39" s="32"/>
      <c r="DR39" s="32"/>
      <c r="DS39" s="32"/>
      <c r="DT39" s="32"/>
      <c r="DU39" s="32"/>
      <c r="DV39" s="32"/>
      <c r="DW39" s="32"/>
      <c r="DX39" s="32"/>
      <c r="DY39" s="32"/>
      <c r="DZ39" s="32"/>
      <c r="EA39" s="32"/>
      <c r="EB39" s="32"/>
      <c r="EC39" s="32"/>
      <c r="ED39" s="32"/>
      <c r="EE39" s="32"/>
      <c r="EF39" s="32"/>
      <c r="EG39" s="32"/>
      <c r="EH39" s="32"/>
      <c r="EI39" s="32"/>
      <c r="EJ39" s="32"/>
      <c r="EK39" s="32"/>
      <c r="EL39" s="32"/>
      <c r="EM39" s="32"/>
      <c r="EN39" s="32"/>
      <c r="EO39" s="32"/>
      <c r="EP39" s="32"/>
      <c r="EQ39" s="32"/>
      <c r="ER39" s="32"/>
      <c r="ES39" s="32"/>
      <c r="ET39" s="32"/>
      <c r="EU39" s="32"/>
      <c r="EV39" s="32"/>
      <c r="EW39" s="32"/>
      <c r="EX39" s="32"/>
      <c r="EY39" s="32"/>
      <c r="EZ39" s="32"/>
      <c r="FA39" s="32"/>
      <c r="FB39" s="32"/>
      <c r="FC39" s="32"/>
      <c r="FD39" s="32"/>
      <c r="FE39" s="32"/>
      <c r="FF39" s="32"/>
      <c r="FG39" s="32"/>
      <c r="FH39" s="32"/>
      <c r="FI39" s="32"/>
      <c r="FJ39" s="32"/>
      <c r="FK39" s="32"/>
      <c r="FL39" s="32"/>
      <c r="FM39" s="32"/>
      <c r="FN39" s="32"/>
      <c r="FO39" s="32"/>
      <c r="FP39" s="32"/>
      <c r="FQ39" s="32"/>
      <c r="FR39" s="32"/>
      <c r="FS39" s="32"/>
      <c r="FT39" s="32"/>
      <c r="FU39" s="32"/>
      <c r="FV39" s="32"/>
      <c r="FW39" s="32"/>
      <c r="FX39" s="32"/>
      <c r="FY39" s="32"/>
      <c r="FZ39" s="32"/>
      <c r="GA39" s="32"/>
      <c r="GB39" s="32"/>
      <c r="GC39" s="32"/>
      <c r="GD39" s="32"/>
      <c r="GE39" s="32"/>
      <c r="GF39" s="32"/>
      <c r="GG39" s="32"/>
      <c r="GH39" s="32"/>
      <c r="GI39" s="32"/>
      <c r="GJ39" s="32"/>
      <c r="GK39" s="32"/>
      <c r="GL39" s="32"/>
      <c r="GM39" s="32"/>
      <c r="GN39" s="32"/>
      <c r="GO39" s="32"/>
      <c r="GP39" s="32"/>
      <c r="GQ39" s="32"/>
      <c r="GR39" s="32"/>
      <c r="GS39" s="32"/>
      <c r="GT39" s="32"/>
      <c r="GU39" s="32"/>
      <c r="GV39" s="32"/>
      <c r="GW39" s="32"/>
      <c r="GX39" s="32"/>
      <c r="GY39" s="32"/>
      <c r="GZ39" s="32"/>
      <c r="HA39" s="32"/>
      <c r="HB39" s="32"/>
      <c r="HC39" s="32"/>
      <c r="HD39" s="32"/>
      <c r="HE39" s="32"/>
      <c r="HF39" s="32"/>
      <c r="HG39" s="32"/>
      <c r="HH39" s="32"/>
      <c r="HI39" s="32"/>
      <c r="HJ39" s="32"/>
      <c r="HK39" s="32"/>
      <c r="HL39" s="32"/>
      <c r="HM39" s="32"/>
      <c r="HN39" s="32"/>
      <c r="HO39" s="32"/>
      <c r="HP39" s="32"/>
      <c r="HQ39" s="32"/>
      <c r="HR39" s="32"/>
      <c r="HS39" s="32"/>
      <c r="HT39" s="32"/>
      <c r="HU39" s="32"/>
      <c r="HV39" s="32"/>
      <c r="HW39" s="32"/>
      <c r="HX39" s="32"/>
      <c r="HY39" s="32"/>
      <c r="HZ39" s="32"/>
      <c r="IA39" s="32"/>
      <c r="IB39" s="32"/>
      <c r="IC39" s="32"/>
      <c r="ID39" s="32"/>
      <c r="IE39" s="32"/>
      <c r="IF39" s="32"/>
      <c r="IG39" s="32"/>
      <c r="IH39" s="32"/>
      <c r="II39" s="32"/>
      <c r="IJ39" s="32"/>
      <c r="IK39" s="32"/>
      <c r="IL39" s="32"/>
      <c r="IM39" s="32"/>
      <c r="IN39" s="32"/>
      <c r="IO39" s="32"/>
      <c r="IP39" s="32"/>
      <c r="IQ39" s="32"/>
      <c r="IR39" s="32"/>
      <c r="IS39" s="32"/>
      <c r="IT39" s="32"/>
      <c r="IU39" s="32"/>
      <c r="IV39" s="32"/>
    </row>
    <row r="40" spans="1:256" x14ac:dyDescent="0.25">
      <c r="A40" s="137">
        <v>4</v>
      </c>
      <c r="B40" s="384" t="s">
        <v>1645</v>
      </c>
      <c r="C40" s="138" t="s">
        <v>3349</v>
      </c>
      <c r="D40" s="138" t="s">
        <v>3344</v>
      </c>
      <c r="E40" s="138">
        <v>106</v>
      </c>
      <c r="F40" s="139"/>
      <c r="G40" s="140">
        <v>6</v>
      </c>
      <c r="H40" s="140">
        <v>646</v>
      </c>
      <c r="I40" s="141"/>
      <c r="J40" s="141"/>
      <c r="K40" s="142"/>
      <c r="L40" s="142"/>
      <c r="M40" s="143">
        <v>15.3</v>
      </c>
      <c r="N40" s="144">
        <v>59</v>
      </c>
      <c r="O40" s="142">
        <v>3524</v>
      </c>
      <c r="P40" s="163">
        <f t="shared" si="0"/>
        <v>1120.3</v>
      </c>
      <c r="Q40" s="145">
        <f t="shared" si="1"/>
        <v>280.70000000000005</v>
      </c>
      <c r="R40" s="146">
        <f t="shared" si="2"/>
        <v>18.350000000000001</v>
      </c>
      <c r="S40" s="147"/>
      <c r="T40" s="148"/>
      <c r="U40" s="32" t="str">
        <f t="shared" ref="U40:U47" si="4">B40&amp;C40</f>
        <v>Dekalb106-98</v>
      </c>
      <c r="V40" s="247" t="str">
        <f t="shared" si="3"/>
        <v>106-98</v>
      </c>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32"/>
      <c r="DY40" s="32"/>
      <c r="DZ40" s="32"/>
      <c r="EA40" s="32"/>
      <c r="EB40" s="32"/>
      <c r="EC40" s="32"/>
      <c r="ED40" s="32"/>
      <c r="EE40" s="32"/>
      <c r="EF40" s="32"/>
      <c r="EG40" s="32"/>
      <c r="EH40" s="32"/>
      <c r="EI40" s="32"/>
      <c r="EJ40" s="32"/>
      <c r="EK40" s="32"/>
      <c r="EL40" s="32"/>
      <c r="EM40" s="32"/>
      <c r="EN40" s="32"/>
      <c r="EO40" s="32"/>
      <c r="EP40" s="32"/>
      <c r="EQ40" s="32"/>
      <c r="ER40" s="32"/>
      <c r="ES40" s="32"/>
      <c r="ET40" s="32"/>
      <c r="EU40" s="32"/>
      <c r="EV40" s="32"/>
      <c r="EW40" s="32"/>
      <c r="EX40" s="32"/>
      <c r="EY40" s="32"/>
      <c r="EZ40" s="32"/>
      <c r="FA40" s="32"/>
      <c r="FB40" s="32"/>
      <c r="FC40" s="32"/>
      <c r="FD40" s="32"/>
      <c r="FE40" s="32"/>
      <c r="FF40" s="32"/>
      <c r="FG40" s="32"/>
      <c r="FH40" s="32"/>
      <c r="FI40" s="32"/>
      <c r="FJ40" s="32"/>
      <c r="FK40" s="32"/>
      <c r="FL40" s="32"/>
      <c r="FM40" s="32"/>
      <c r="FN40" s="32"/>
      <c r="FO40" s="32"/>
      <c r="FP40" s="32"/>
      <c r="FQ40" s="32"/>
      <c r="FR40" s="32"/>
      <c r="FS40" s="32"/>
      <c r="FT40" s="32"/>
      <c r="FU40" s="32"/>
      <c r="FV40" s="32"/>
      <c r="FW40" s="32"/>
      <c r="FX40" s="32"/>
      <c r="FY40" s="32"/>
      <c r="FZ40" s="32"/>
      <c r="GA40" s="32"/>
      <c r="GB40" s="32"/>
      <c r="GC40" s="32"/>
      <c r="GD40" s="32"/>
      <c r="GE40" s="32"/>
      <c r="GF40" s="32"/>
      <c r="GG40" s="32"/>
      <c r="GH40" s="32"/>
      <c r="GI40" s="32"/>
      <c r="GJ40" s="32"/>
      <c r="GK40" s="32"/>
      <c r="GL40" s="32"/>
      <c r="GM40" s="32"/>
      <c r="GN40" s="32"/>
      <c r="GO40" s="32"/>
      <c r="GP40" s="32"/>
      <c r="GQ40" s="32"/>
      <c r="GR40" s="32"/>
      <c r="GS40" s="32"/>
      <c r="GT40" s="32"/>
      <c r="GU40" s="32"/>
      <c r="GV40" s="32"/>
      <c r="GW40" s="32"/>
      <c r="GX40" s="32"/>
      <c r="GY40" s="32"/>
      <c r="GZ40" s="32"/>
      <c r="HA40" s="32"/>
      <c r="HB40" s="32"/>
      <c r="HC40" s="32"/>
      <c r="HD40" s="32"/>
      <c r="HE40" s="32"/>
      <c r="HF40" s="32"/>
      <c r="HG40" s="32"/>
      <c r="HH40" s="32"/>
      <c r="HI40" s="32"/>
      <c r="HJ40" s="32"/>
      <c r="HK40" s="32"/>
      <c r="HL40" s="32"/>
      <c r="HM40" s="32"/>
      <c r="HN40" s="32"/>
      <c r="HO40" s="32"/>
      <c r="HP40" s="32"/>
      <c r="HQ40" s="32"/>
      <c r="HR40" s="32"/>
      <c r="HS40" s="32"/>
      <c r="HT40" s="32"/>
      <c r="HU40" s="32"/>
      <c r="HV40" s="32"/>
      <c r="HW40" s="32"/>
      <c r="HX40" s="32"/>
      <c r="HY40" s="32"/>
      <c r="HZ40" s="32"/>
      <c r="IA40" s="32"/>
      <c r="IB40" s="32"/>
      <c r="IC40" s="32"/>
      <c r="ID40" s="32"/>
      <c r="IE40" s="32"/>
      <c r="IF40" s="32"/>
      <c r="IG40" s="32"/>
      <c r="IH40" s="32"/>
      <c r="II40" s="32"/>
      <c r="IJ40" s="32"/>
      <c r="IK40" s="32"/>
      <c r="IL40" s="32"/>
      <c r="IM40" s="32"/>
      <c r="IN40" s="32"/>
      <c r="IO40" s="32"/>
      <c r="IP40" s="32"/>
      <c r="IQ40" s="32"/>
      <c r="IR40" s="32"/>
      <c r="IS40" s="32"/>
      <c r="IT40" s="32"/>
      <c r="IU40" s="32"/>
      <c r="IV40" s="32"/>
    </row>
    <row r="41" spans="1:256" x14ac:dyDescent="0.25">
      <c r="A41" s="137">
        <v>5</v>
      </c>
      <c r="B41" s="384" t="s">
        <v>1645</v>
      </c>
      <c r="C41" s="138" t="s">
        <v>3350</v>
      </c>
      <c r="D41" s="138" t="s">
        <v>3346</v>
      </c>
      <c r="E41" s="138">
        <v>109</v>
      </c>
      <c r="F41" s="139"/>
      <c r="G41" s="140">
        <v>6</v>
      </c>
      <c r="H41" s="140">
        <v>644</v>
      </c>
      <c r="I41" s="141"/>
      <c r="J41" s="141"/>
      <c r="K41" s="142"/>
      <c r="L41" s="142"/>
      <c r="M41" s="143">
        <v>16.3</v>
      </c>
      <c r="N41" s="144">
        <v>57</v>
      </c>
      <c r="O41" s="142">
        <v>3496</v>
      </c>
      <c r="P41" s="163">
        <f t="shared" si="0"/>
        <v>1093.6999999999998</v>
      </c>
      <c r="Q41" s="145">
        <f t="shared" si="1"/>
        <v>276.10000000000002</v>
      </c>
      <c r="R41" s="146">
        <f t="shared" si="2"/>
        <v>16.940000000000001</v>
      </c>
      <c r="S41" s="147"/>
      <c r="T41" s="148"/>
      <c r="U41" s="32" t="str">
        <f t="shared" si="4"/>
        <v>Dekalb59-82</v>
      </c>
      <c r="V41" s="247" t="str">
        <f t="shared" si="3"/>
        <v>59-82</v>
      </c>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32"/>
      <c r="DT41" s="32"/>
      <c r="DU41" s="32"/>
      <c r="DV41" s="32"/>
      <c r="DW41" s="32"/>
      <c r="DX41" s="32"/>
      <c r="DY41" s="32"/>
      <c r="DZ41" s="32"/>
      <c r="EA41" s="32"/>
      <c r="EB41" s="32"/>
      <c r="EC41" s="32"/>
      <c r="ED41" s="32"/>
      <c r="EE41" s="32"/>
      <c r="EF41" s="32"/>
      <c r="EG41" s="32"/>
      <c r="EH41" s="32"/>
      <c r="EI41" s="32"/>
      <c r="EJ41" s="32"/>
      <c r="EK41" s="32"/>
      <c r="EL41" s="32"/>
      <c r="EM41" s="32"/>
      <c r="EN41" s="32"/>
      <c r="EO41" s="32"/>
      <c r="EP41" s="32"/>
      <c r="EQ41" s="32"/>
      <c r="ER41" s="32"/>
      <c r="ES41" s="32"/>
      <c r="ET41" s="32"/>
      <c r="EU41" s="32"/>
      <c r="EV41" s="32"/>
      <c r="EW41" s="32"/>
      <c r="EX41" s="32"/>
      <c r="EY41" s="32"/>
      <c r="EZ41" s="32"/>
      <c r="FA41" s="32"/>
      <c r="FB41" s="32"/>
      <c r="FC41" s="32"/>
      <c r="FD41" s="32"/>
      <c r="FE41" s="32"/>
      <c r="FF41" s="32"/>
      <c r="FG41" s="32"/>
      <c r="FH41" s="32"/>
      <c r="FI41" s="32"/>
      <c r="FJ41" s="32"/>
      <c r="FK41" s="32"/>
      <c r="FL41" s="32"/>
      <c r="FM41" s="32"/>
      <c r="FN41" s="32"/>
      <c r="FO41" s="32"/>
      <c r="FP41" s="32"/>
      <c r="FQ41" s="32"/>
      <c r="FR41" s="32"/>
      <c r="FS41" s="32"/>
      <c r="FT41" s="32"/>
      <c r="FU41" s="32"/>
      <c r="FV41" s="32"/>
      <c r="FW41" s="32"/>
      <c r="FX41" s="32"/>
      <c r="FY41" s="32"/>
      <c r="FZ41" s="32"/>
      <c r="GA41" s="32"/>
      <c r="GB41" s="32"/>
      <c r="GC41" s="32"/>
      <c r="GD41" s="32"/>
      <c r="GE41" s="32"/>
      <c r="GF41" s="32"/>
      <c r="GG41" s="32"/>
      <c r="GH41" s="32"/>
      <c r="GI41" s="32"/>
      <c r="GJ41" s="32"/>
      <c r="GK41" s="32"/>
      <c r="GL41" s="32"/>
      <c r="GM41" s="32"/>
      <c r="GN41" s="32"/>
      <c r="GO41" s="32"/>
      <c r="GP41" s="32"/>
      <c r="GQ41" s="32"/>
      <c r="GR41" s="32"/>
      <c r="GS41" s="32"/>
      <c r="GT41" s="32"/>
      <c r="GU41" s="32"/>
      <c r="GV41" s="32"/>
      <c r="GW41" s="32"/>
      <c r="GX41" s="32"/>
      <c r="GY41" s="32"/>
      <c r="GZ41" s="32"/>
      <c r="HA41" s="32"/>
      <c r="HB41" s="32"/>
      <c r="HC41" s="32"/>
      <c r="HD41" s="32"/>
      <c r="HE41" s="32"/>
      <c r="HF41" s="32"/>
      <c r="HG41" s="32"/>
      <c r="HH41" s="32"/>
      <c r="HI41" s="32"/>
      <c r="HJ41" s="32"/>
      <c r="HK41" s="32"/>
      <c r="HL41" s="32"/>
      <c r="HM41" s="32"/>
      <c r="HN41" s="32"/>
      <c r="HO41" s="32"/>
      <c r="HP41" s="32"/>
      <c r="HQ41" s="32"/>
      <c r="HR41" s="32"/>
      <c r="HS41" s="32"/>
      <c r="HT41" s="32"/>
      <c r="HU41" s="32"/>
      <c r="HV41" s="32"/>
      <c r="HW41" s="32"/>
      <c r="HX41" s="32"/>
      <c r="HY41" s="32"/>
      <c r="HZ41" s="32"/>
      <c r="IA41" s="32"/>
      <c r="IB41" s="32"/>
      <c r="IC41" s="32"/>
      <c r="ID41" s="32"/>
      <c r="IE41" s="32"/>
      <c r="IF41" s="32"/>
      <c r="IG41" s="32"/>
      <c r="IH41" s="32"/>
      <c r="II41" s="32"/>
      <c r="IJ41" s="32"/>
      <c r="IK41" s="32"/>
      <c r="IL41" s="32"/>
      <c r="IM41" s="32"/>
      <c r="IN41" s="32"/>
      <c r="IO41" s="32"/>
      <c r="IP41" s="32"/>
      <c r="IQ41" s="32"/>
      <c r="IR41" s="32"/>
      <c r="IS41" s="32"/>
      <c r="IT41" s="32"/>
      <c r="IU41" s="32"/>
      <c r="IV41" s="32"/>
    </row>
    <row r="42" spans="1:256" x14ac:dyDescent="0.25">
      <c r="A42" s="123">
        <v>6</v>
      </c>
      <c r="B42" s="383" t="s">
        <v>1645</v>
      </c>
      <c r="C42" s="124" t="s">
        <v>3351</v>
      </c>
      <c r="D42" s="124" t="s">
        <v>636</v>
      </c>
      <c r="E42" s="124">
        <v>110</v>
      </c>
      <c r="F42" s="125"/>
      <c r="G42" s="126">
        <v>6</v>
      </c>
      <c r="H42" s="127">
        <v>642</v>
      </c>
      <c r="I42" s="128"/>
      <c r="J42" s="128"/>
      <c r="K42" s="130"/>
      <c r="L42" s="130"/>
      <c r="M42" s="131">
        <v>16.100000000000001</v>
      </c>
      <c r="N42" s="132">
        <v>59.2</v>
      </c>
      <c r="O42" s="130">
        <v>3668</v>
      </c>
      <c r="P42" s="163">
        <f t="shared" si="0"/>
        <v>1155.1999999999998</v>
      </c>
      <c r="Q42" s="133">
        <f t="shared" si="1"/>
        <v>291.20000000000005</v>
      </c>
      <c r="R42" s="134">
        <f t="shared" si="2"/>
        <v>18.09</v>
      </c>
      <c r="S42" s="135"/>
      <c r="T42" s="136"/>
      <c r="U42" s="32" t="str">
        <f t="shared" si="4"/>
        <v>Dekalb110-10</v>
      </c>
      <c r="V42" s="124" t="str">
        <f t="shared" si="3"/>
        <v>110-10</v>
      </c>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c r="CZ42" s="32"/>
      <c r="DA42" s="32"/>
      <c r="DB42" s="32"/>
      <c r="DC42" s="32"/>
      <c r="DD42" s="32"/>
      <c r="DE42" s="32"/>
      <c r="DF42" s="32"/>
      <c r="DG42" s="32"/>
      <c r="DH42" s="32"/>
      <c r="DI42" s="32"/>
      <c r="DJ42" s="32"/>
      <c r="DK42" s="32"/>
      <c r="DL42" s="32"/>
      <c r="DM42" s="32"/>
      <c r="DN42" s="32"/>
      <c r="DO42" s="32"/>
      <c r="DP42" s="32"/>
      <c r="DQ42" s="32"/>
      <c r="DR42" s="32"/>
      <c r="DS42" s="32"/>
      <c r="DT42" s="32"/>
      <c r="DU42" s="32"/>
      <c r="DV42" s="32"/>
      <c r="DW42" s="32"/>
      <c r="DX42" s="32"/>
      <c r="DY42" s="32"/>
      <c r="DZ42" s="32"/>
      <c r="EA42" s="32"/>
      <c r="EB42" s="32"/>
      <c r="EC42" s="32"/>
      <c r="ED42" s="32"/>
      <c r="EE42" s="32"/>
      <c r="EF42" s="32"/>
      <c r="EG42" s="32"/>
      <c r="EH42" s="32"/>
      <c r="EI42" s="32"/>
      <c r="EJ42" s="32"/>
      <c r="EK42" s="32"/>
      <c r="EL42" s="32"/>
      <c r="EM42" s="32"/>
      <c r="EN42" s="32"/>
      <c r="EO42" s="32"/>
      <c r="EP42" s="32"/>
      <c r="EQ42" s="32"/>
      <c r="ER42" s="32"/>
      <c r="ES42" s="32"/>
      <c r="ET42" s="32"/>
      <c r="EU42" s="32"/>
      <c r="EV42" s="32"/>
      <c r="EW42" s="32"/>
      <c r="EX42" s="32"/>
      <c r="EY42" s="32"/>
      <c r="EZ42" s="32"/>
      <c r="FA42" s="32"/>
      <c r="FB42" s="32"/>
      <c r="FC42" s="32"/>
      <c r="FD42" s="32"/>
      <c r="FE42" s="32"/>
      <c r="FF42" s="32"/>
      <c r="FG42" s="32"/>
      <c r="FH42" s="32"/>
      <c r="FI42" s="32"/>
      <c r="FJ42" s="32"/>
      <c r="FK42" s="32"/>
      <c r="FL42" s="32"/>
      <c r="FM42" s="32"/>
      <c r="FN42" s="32"/>
      <c r="FO42" s="32"/>
      <c r="FP42" s="32"/>
      <c r="FQ42" s="32"/>
      <c r="FR42" s="32"/>
      <c r="FS42" s="32"/>
      <c r="FT42" s="32"/>
      <c r="FU42" s="32"/>
      <c r="FV42" s="32"/>
      <c r="FW42" s="32"/>
      <c r="FX42" s="32"/>
      <c r="FY42" s="32"/>
      <c r="FZ42" s="32"/>
      <c r="GA42" s="32"/>
      <c r="GB42" s="32"/>
      <c r="GC42" s="32"/>
      <c r="GD42" s="32"/>
      <c r="GE42" s="32"/>
      <c r="GF42" s="32"/>
      <c r="GG42" s="32"/>
      <c r="GH42" s="32"/>
      <c r="GI42" s="32"/>
      <c r="GJ42" s="32"/>
      <c r="GK42" s="32"/>
      <c r="GL42" s="32"/>
      <c r="GM42" s="32"/>
      <c r="GN42" s="32"/>
      <c r="GO42" s="32"/>
      <c r="GP42" s="32"/>
      <c r="GQ42" s="32"/>
      <c r="GR42" s="32"/>
      <c r="GS42" s="32"/>
      <c r="GT42" s="32"/>
      <c r="GU42" s="32"/>
      <c r="GV42" s="32"/>
      <c r="GW42" s="32"/>
      <c r="GX42" s="32"/>
      <c r="GY42" s="32"/>
      <c r="GZ42" s="32"/>
      <c r="HA42" s="32"/>
      <c r="HB42" s="32"/>
      <c r="HC42" s="32"/>
      <c r="HD42" s="32"/>
      <c r="HE42" s="32"/>
      <c r="HF42" s="32"/>
      <c r="HG42" s="32"/>
      <c r="HH42" s="32"/>
      <c r="HI42" s="32"/>
      <c r="HJ42" s="32"/>
      <c r="HK42" s="32"/>
      <c r="HL42" s="32"/>
      <c r="HM42" s="32"/>
      <c r="HN42" s="32"/>
      <c r="HO42" s="32"/>
      <c r="HP42" s="32"/>
      <c r="HQ42" s="32"/>
      <c r="HR42" s="32"/>
      <c r="HS42" s="32"/>
      <c r="HT42" s="32"/>
      <c r="HU42" s="32"/>
      <c r="HV42" s="32"/>
      <c r="HW42" s="32"/>
      <c r="HX42" s="32"/>
      <c r="HY42" s="32"/>
      <c r="HZ42" s="32"/>
      <c r="IA42" s="32"/>
      <c r="IB42" s="32"/>
      <c r="IC42" s="32"/>
      <c r="ID42" s="32"/>
      <c r="IE42" s="32"/>
      <c r="IF42" s="32"/>
      <c r="IG42" s="32"/>
      <c r="IH42" s="32"/>
      <c r="II42" s="32"/>
      <c r="IJ42" s="32"/>
      <c r="IK42" s="32"/>
      <c r="IL42" s="32"/>
      <c r="IM42" s="32"/>
      <c r="IN42" s="32"/>
      <c r="IO42" s="32"/>
      <c r="IP42" s="32"/>
      <c r="IQ42" s="32"/>
      <c r="IR42" s="32"/>
      <c r="IS42" s="32"/>
      <c r="IT42" s="32"/>
      <c r="IU42" s="32"/>
      <c r="IV42" s="32"/>
    </row>
    <row r="43" spans="1:256" x14ac:dyDescent="0.25">
      <c r="A43" s="123">
        <v>7</v>
      </c>
      <c r="B43" s="383" t="s">
        <v>1645</v>
      </c>
      <c r="C43" s="124" t="s">
        <v>3352</v>
      </c>
      <c r="D43" s="124" t="s">
        <v>3348</v>
      </c>
      <c r="E43" s="124">
        <v>110</v>
      </c>
      <c r="F43" s="125"/>
      <c r="G43" s="126">
        <v>6</v>
      </c>
      <c r="H43" s="127">
        <v>640</v>
      </c>
      <c r="I43" s="128"/>
      <c r="J43" s="128"/>
      <c r="K43" s="130"/>
      <c r="L43" s="130"/>
      <c r="M43" s="131">
        <v>15.9</v>
      </c>
      <c r="N43" s="132">
        <v>58.7</v>
      </c>
      <c r="O43" s="130">
        <v>3568</v>
      </c>
      <c r="P43" s="163">
        <f t="shared" si="0"/>
        <v>1131.5999999999999</v>
      </c>
      <c r="Q43" s="133">
        <f t="shared" si="1"/>
        <v>284.8</v>
      </c>
      <c r="R43" s="134">
        <f t="shared" si="2"/>
        <v>17.920000000000002</v>
      </c>
      <c r="S43" s="135"/>
      <c r="T43" s="136"/>
      <c r="U43" s="32" t="str">
        <f t="shared" si="4"/>
        <v>Dekalb110-41</v>
      </c>
      <c r="V43" s="124" t="str">
        <f t="shared" si="3"/>
        <v>110-41</v>
      </c>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c r="DH43" s="32"/>
      <c r="DI43" s="32"/>
      <c r="DJ43" s="32"/>
      <c r="DK43" s="32"/>
      <c r="DL43" s="32"/>
      <c r="DM43" s="32"/>
      <c r="DN43" s="32"/>
      <c r="DO43" s="32"/>
      <c r="DP43" s="32"/>
      <c r="DQ43" s="32"/>
      <c r="DR43" s="32"/>
      <c r="DS43" s="32"/>
      <c r="DT43" s="32"/>
      <c r="DU43" s="32"/>
      <c r="DV43" s="32"/>
      <c r="DW43" s="32"/>
      <c r="DX43" s="32"/>
      <c r="DY43" s="32"/>
      <c r="DZ43" s="32"/>
      <c r="EA43" s="32"/>
      <c r="EB43" s="32"/>
      <c r="EC43" s="32"/>
      <c r="ED43" s="32"/>
      <c r="EE43" s="32"/>
      <c r="EF43" s="32"/>
      <c r="EG43" s="32"/>
      <c r="EH43" s="32"/>
      <c r="EI43" s="32"/>
      <c r="EJ43" s="32"/>
      <c r="EK43" s="32"/>
      <c r="EL43" s="32"/>
      <c r="EM43" s="32"/>
      <c r="EN43" s="32"/>
      <c r="EO43" s="32"/>
      <c r="EP43" s="32"/>
      <c r="EQ43" s="32"/>
      <c r="ER43" s="32"/>
      <c r="ES43" s="32"/>
      <c r="ET43" s="32"/>
      <c r="EU43" s="32"/>
      <c r="EV43" s="32"/>
      <c r="EW43" s="32"/>
      <c r="EX43" s="32"/>
      <c r="EY43" s="32"/>
      <c r="EZ43" s="32"/>
      <c r="FA43" s="32"/>
      <c r="FB43" s="32"/>
      <c r="FC43" s="32"/>
      <c r="FD43" s="32"/>
      <c r="FE43" s="32"/>
      <c r="FF43" s="32"/>
      <c r="FG43" s="32"/>
      <c r="FH43" s="32"/>
      <c r="FI43" s="32"/>
      <c r="FJ43" s="32"/>
      <c r="FK43" s="32"/>
      <c r="FL43" s="32"/>
      <c r="FM43" s="32"/>
      <c r="FN43" s="32"/>
      <c r="FO43" s="32"/>
      <c r="FP43" s="32"/>
      <c r="FQ43" s="32"/>
      <c r="FR43" s="32"/>
      <c r="FS43" s="32"/>
      <c r="FT43" s="32"/>
      <c r="FU43" s="32"/>
      <c r="FV43" s="32"/>
      <c r="FW43" s="32"/>
      <c r="FX43" s="32"/>
      <c r="FY43" s="32"/>
      <c r="FZ43" s="32"/>
      <c r="GA43" s="32"/>
      <c r="GB43" s="32"/>
      <c r="GC43" s="32"/>
      <c r="GD43" s="32"/>
      <c r="GE43" s="32"/>
      <c r="GF43" s="32"/>
      <c r="GG43" s="32"/>
      <c r="GH43" s="32"/>
      <c r="GI43" s="32"/>
      <c r="GJ43" s="32"/>
      <c r="GK43" s="32"/>
      <c r="GL43" s="32"/>
      <c r="GM43" s="32"/>
      <c r="GN43" s="32"/>
      <c r="GO43" s="32"/>
      <c r="GP43" s="32"/>
      <c r="GQ43" s="32"/>
      <c r="GR43" s="32"/>
      <c r="GS43" s="32"/>
      <c r="GT43" s="32"/>
      <c r="GU43" s="32"/>
      <c r="GV43" s="32"/>
      <c r="GW43" s="32"/>
      <c r="GX43" s="32"/>
      <c r="GY43" s="32"/>
      <c r="GZ43" s="32"/>
      <c r="HA43" s="32"/>
      <c r="HB43" s="32"/>
      <c r="HC43" s="32"/>
      <c r="HD43" s="32"/>
      <c r="HE43" s="32"/>
      <c r="HF43" s="32"/>
      <c r="HG43" s="32"/>
      <c r="HH43" s="32"/>
      <c r="HI43" s="32"/>
      <c r="HJ43" s="32"/>
      <c r="HK43" s="32"/>
      <c r="HL43" s="32"/>
      <c r="HM43" s="32"/>
      <c r="HN43" s="32"/>
      <c r="HO43" s="32"/>
      <c r="HP43" s="32"/>
      <c r="HQ43" s="32"/>
      <c r="HR43" s="32"/>
      <c r="HS43" s="32"/>
      <c r="HT43" s="32"/>
      <c r="HU43" s="32"/>
      <c r="HV43" s="32"/>
      <c r="HW43" s="32"/>
      <c r="HX43" s="32"/>
      <c r="HY43" s="32"/>
      <c r="HZ43" s="32"/>
      <c r="IA43" s="32"/>
      <c r="IB43" s="32"/>
      <c r="IC43" s="32"/>
      <c r="ID43" s="32"/>
      <c r="IE43" s="32"/>
      <c r="IF43" s="32"/>
      <c r="IG43" s="32"/>
      <c r="IH43" s="32"/>
      <c r="II43" s="32"/>
      <c r="IJ43" s="32"/>
      <c r="IK43" s="32"/>
      <c r="IL43" s="32"/>
      <c r="IM43" s="32"/>
      <c r="IN43" s="32"/>
      <c r="IO43" s="32"/>
      <c r="IP43" s="32"/>
      <c r="IQ43" s="32"/>
      <c r="IR43" s="32"/>
      <c r="IS43" s="32"/>
      <c r="IT43" s="32"/>
      <c r="IU43" s="32"/>
      <c r="IV43" s="32"/>
    </row>
    <row r="44" spans="1:256" x14ac:dyDescent="0.25">
      <c r="A44" s="137">
        <v>8</v>
      </c>
      <c r="B44" s="384" t="s">
        <v>1645</v>
      </c>
      <c r="C44" s="138" t="s">
        <v>3353</v>
      </c>
      <c r="D44" s="138" t="s">
        <v>3348</v>
      </c>
      <c r="E44" s="138">
        <v>112</v>
      </c>
      <c r="F44" s="139"/>
      <c r="G44" s="140">
        <v>6</v>
      </c>
      <c r="H44" s="140">
        <v>638</v>
      </c>
      <c r="I44" s="141"/>
      <c r="J44" s="141"/>
      <c r="K44" s="142"/>
      <c r="L44" s="142"/>
      <c r="M44" s="143">
        <v>16.399999999999999</v>
      </c>
      <c r="N44" s="144">
        <v>59.7</v>
      </c>
      <c r="O44" s="142">
        <v>3578</v>
      </c>
      <c r="P44" s="163">
        <f t="shared" si="0"/>
        <v>1127.3</v>
      </c>
      <c r="Q44" s="145">
        <f t="shared" si="1"/>
        <v>284.8</v>
      </c>
      <c r="R44" s="146">
        <f t="shared" si="2"/>
        <v>17.37</v>
      </c>
      <c r="S44" s="147"/>
      <c r="T44" s="148"/>
      <c r="U44" s="32" t="str">
        <f t="shared" si="4"/>
        <v>Dekalb112-12</v>
      </c>
      <c r="V44" s="247" t="str">
        <f t="shared" si="3"/>
        <v>112-12</v>
      </c>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c r="CW44" s="32"/>
      <c r="CX44" s="32"/>
      <c r="CY44" s="32"/>
      <c r="CZ44" s="32"/>
      <c r="DA44" s="32"/>
      <c r="DB44" s="32"/>
      <c r="DC44" s="32"/>
      <c r="DD44" s="32"/>
      <c r="DE44" s="32"/>
      <c r="DF44" s="32"/>
      <c r="DG44" s="32"/>
      <c r="DH44" s="32"/>
      <c r="DI44" s="32"/>
      <c r="DJ44" s="32"/>
      <c r="DK44" s="32"/>
      <c r="DL44" s="32"/>
      <c r="DM44" s="32"/>
      <c r="DN44" s="32"/>
      <c r="DO44" s="32"/>
      <c r="DP44" s="32"/>
      <c r="DQ44" s="32"/>
      <c r="DR44" s="32"/>
      <c r="DS44" s="32"/>
      <c r="DT44" s="32"/>
      <c r="DU44" s="32"/>
      <c r="DV44" s="32"/>
      <c r="DW44" s="32"/>
      <c r="DX44" s="32"/>
      <c r="DY44" s="32"/>
      <c r="DZ44" s="32"/>
      <c r="EA44" s="32"/>
      <c r="EB44" s="32"/>
      <c r="EC44" s="32"/>
      <c r="ED44" s="32"/>
      <c r="EE44" s="32"/>
      <c r="EF44" s="32"/>
      <c r="EG44" s="32"/>
      <c r="EH44" s="32"/>
      <c r="EI44" s="32"/>
      <c r="EJ44" s="32"/>
      <c r="EK44" s="32"/>
      <c r="EL44" s="32"/>
      <c r="EM44" s="32"/>
      <c r="EN44" s="32"/>
      <c r="EO44" s="32"/>
      <c r="EP44" s="32"/>
      <c r="EQ44" s="32"/>
      <c r="ER44" s="32"/>
      <c r="ES44" s="32"/>
      <c r="ET44" s="32"/>
      <c r="EU44" s="32"/>
      <c r="EV44" s="32"/>
      <c r="EW44" s="32"/>
      <c r="EX44" s="32"/>
      <c r="EY44" s="32"/>
      <c r="EZ44" s="32"/>
      <c r="FA44" s="32"/>
      <c r="FB44" s="32"/>
      <c r="FC44" s="32"/>
      <c r="FD44" s="32"/>
      <c r="FE44" s="32"/>
      <c r="FF44" s="32"/>
      <c r="FG44" s="32"/>
      <c r="FH44" s="32"/>
      <c r="FI44" s="32"/>
      <c r="FJ44" s="32"/>
      <c r="FK44" s="32"/>
      <c r="FL44" s="32"/>
      <c r="FM44" s="32"/>
      <c r="FN44" s="32"/>
      <c r="FO44" s="32"/>
      <c r="FP44" s="32"/>
      <c r="FQ44" s="32"/>
      <c r="FR44" s="32"/>
      <c r="FS44" s="32"/>
      <c r="FT44" s="32"/>
      <c r="FU44" s="32"/>
      <c r="FV44" s="32"/>
      <c r="FW44" s="32"/>
      <c r="FX44" s="32"/>
      <c r="FY44" s="32"/>
      <c r="FZ44" s="32"/>
      <c r="GA44" s="32"/>
      <c r="GB44" s="32"/>
      <c r="GC44" s="32"/>
      <c r="GD44" s="32"/>
      <c r="GE44" s="32"/>
      <c r="GF44" s="32"/>
      <c r="GG44" s="32"/>
      <c r="GH44" s="32"/>
      <c r="GI44" s="32"/>
      <c r="GJ44" s="32"/>
      <c r="GK44" s="32"/>
      <c r="GL44" s="32"/>
      <c r="GM44" s="32"/>
      <c r="GN44" s="32"/>
      <c r="GO44" s="32"/>
      <c r="GP44" s="32"/>
      <c r="GQ44" s="32"/>
      <c r="GR44" s="32"/>
      <c r="GS44" s="32"/>
      <c r="GT44" s="32"/>
      <c r="GU44" s="32"/>
      <c r="GV44" s="32"/>
      <c r="GW44" s="32"/>
      <c r="GX44" s="32"/>
      <c r="GY44" s="32"/>
      <c r="GZ44" s="32"/>
      <c r="HA44" s="32"/>
      <c r="HB44" s="32"/>
      <c r="HC44" s="32"/>
      <c r="HD44" s="32"/>
      <c r="HE44" s="32"/>
      <c r="HF44" s="32"/>
      <c r="HG44" s="32"/>
      <c r="HH44" s="32"/>
      <c r="HI44" s="32"/>
      <c r="HJ44" s="32"/>
      <c r="HK44" s="32"/>
      <c r="HL44" s="32"/>
      <c r="HM44" s="32"/>
      <c r="HN44" s="32"/>
      <c r="HO44" s="32"/>
      <c r="HP44" s="32"/>
      <c r="HQ44" s="32"/>
      <c r="HR44" s="32"/>
      <c r="HS44" s="32"/>
      <c r="HT44" s="32"/>
      <c r="HU44" s="32"/>
      <c r="HV44" s="32"/>
      <c r="HW44" s="32"/>
      <c r="HX44" s="32"/>
      <c r="HY44" s="32"/>
      <c r="HZ44" s="32"/>
      <c r="IA44" s="32"/>
      <c r="IB44" s="32"/>
      <c r="IC44" s="32"/>
      <c r="ID44" s="32"/>
      <c r="IE44" s="32"/>
      <c r="IF44" s="32"/>
      <c r="IG44" s="32"/>
      <c r="IH44" s="32"/>
      <c r="II44" s="32"/>
      <c r="IJ44" s="32"/>
      <c r="IK44" s="32"/>
      <c r="IL44" s="32"/>
      <c r="IM44" s="32"/>
      <c r="IN44" s="32"/>
      <c r="IO44" s="32"/>
      <c r="IP44" s="32"/>
      <c r="IQ44" s="32"/>
      <c r="IR44" s="32"/>
      <c r="IS44" s="32"/>
      <c r="IT44" s="32"/>
      <c r="IU44" s="32"/>
      <c r="IV44" s="32"/>
    </row>
    <row r="45" spans="1:256" x14ac:dyDescent="0.25">
      <c r="A45" s="137">
        <v>9</v>
      </c>
      <c r="B45" s="384" t="s">
        <v>1645</v>
      </c>
      <c r="C45" s="138" t="s">
        <v>3354</v>
      </c>
      <c r="D45" s="138" t="s">
        <v>3344</v>
      </c>
      <c r="E45" s="138">
        <v>114</v>
      </c>
      <c r="F45" s="139"/>
      <c r="G45" s="140">
        <v>6</v>
      </c>
      <c r="H45" s="140">
        <v>636</v>
      </c>
      <c r="I45" s="141"/>
      <c r="J45" s="141"/>
      <c r="K45" s="142"/>
      <c r="L45" s="142"/>
      <c r="M45" s="143">
        <v>16.8</v>
      </c>
      <c r="N45" s="144">
        <v>59.1</v>
      </c>
      <c r="O45" s="142">
        <v>3756</v>
      </c>
      <c r="P45" s="163">
        <f t="shared" ref="P45:P111" si="5">IF(M45&gt;1,IF(M45&gt;14.99,ROUNDUP(Q45*(Corn_Price-((M45-15)*Drying_Charge)),1),ROUNDUP(Q45*(Corn_Price),1)),"")</f>
        <v>1177.8999999999999</v>
      </c>
      <c r="Q45" s="145">
        <f t="shared" ref="Q45:Q111" si="6">IF(O45&gt;1,ROUNDUP((((100-M45)*(O45*54.9075)*(((43560/(G45*H45*($C$24/12))))/262500))),1),"")</f>
        <v>298.5</v>
      </c>
      <c r="R45" s="146">
        <f t="shared" ref="R45:R111" si="7">IF(M45&gt;1,ROUNDUP(((Q45/M45)),2),"")</f>
        <v>17.770000000000003</v>
      </c>
      <c r="S45" s="147"/>
      <c r="T45" s="148"/>
      <c r="U45" s="32" t="str">
        <f t="shared" si="4"/>
        <v>Dekalb114-99</v>
      </c>
      <c r="V45" s="247" t="str">
        <f t="shared" si="3"/>
        <v>114-99</v>
      </c>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c r="EO45" s="32"/>
      <c r="EP45" s="32"/>
      <c r="EQ45" s="32"/>
      <c r="ER45" s="32"/>
      <c r="ES45" s="32"/>
      <c r="ET45" s="32"/>
      <c r="EU45" s="32"/>
      <c r="EV45" s="32"/>
      <c r="EW45" s="32"/>
      <c r="EX45" s="32"/>
      <c r="EY45" s="32"/>
      <c r="EZ45" s="32"/>
      <c r="FA45" s="32"/>
      <c r="FB45" s="32"/>
      <c r="FC45" s="32"/>
      <c r="FD45" s="32"/>
      <c r="FE45" s="32"/>
      <c r="FF45" s="32"/>
      <c r="FG45" s="32"/>
      <c r="FH45" s="32"/>
      <c r="FI45" s="32"/>
      <c r="FJ45" s="32"/>
      <c r="FK45" s="32"/>
      <c r="FL45" s="32"/>
      <c r="FM45" s="32"/>
      <c r="FN45" s="32"/>
      <c r="FO45" s="32"/>
      <c r="FP45" s="32"/>
      <c r="FQ45" s="32"/>
      <c r="FR45" s="32"/>
      <c r="FS45" s="32"/>
      <c r="FT45" s="32"/>
      <c r="FU45" s="32"/>
      <c r="FV45" s="32"/>
      <c r="FW45" s="32"/>
      <c r="FX45" s="32"/>
      <c r="FY45" s="32"/>
      <c r="FZ45" s="32"/>
      <c r="GA45" s="32"/>
      <c r="GB45" s="32"/>
      <c r="GC45" s="32"/>
      <c r="GD45" s="32"/>
      <c r="GE45" s="32"/>
      <c r="GF45" s="32"/>
      <c r="GG45" s="32"/>
      <c r="GH45" s="32"/>
      <c r="GI45" s="32"/>
      <c r="GJ45" s="32"/>
      <c r="GK45" s="32"/>
      <c r="GL45" s="32"/>
      <c r="GM45" s="32"/>
      <c r="GN45" s="32"/>
      <c r="GO45" s="32"/>
      <c r="GP45" s="32"/>
      <c r="GQ45" s="32"/>
      <c r="GR45" s="32"/>
      <c r="GS45" s="32"/>
      <c r="GT45" s="32"/>
      <c r="GU45" s="32"/>
      <c r="GV45" s="32"/>
      <c r="GW45" s="32"/>
      <c r="GX45" s="32"/>
      <c r="GY45" s="32"/>
      <c r="GZ45" s="32"/>
      <c r="HA45" s="32"/>
      <c r="HB45" s="32"/>
      <c r="HC45" s="32"/>
      <c r="HD45" s="32"/>
      <c r="HE45" s="32"/>
      <c r="HF45" s="32"/>
      <c r="HG45" s="32"/>
      <c r="HH45" s="32"/>
      <c r="HI45" s="32"/>
      <c r="HJ45" s="32"/>
      <c r="HK45" s="32"/>
      <c r="HL45" s="32"/>
      <c r="HM45" s="32"/>
      <c r="HN45" s="32"/>
      <c r="HO45" s="32"/>
      <c r="HP45" s="32"/>
      <c r="HQ45" s="32"/>
      <c r="HR45" s="32"/>
      <c r="HS45" s="32"/>
      <c r="HT45" s="32"/>
      <c r="HU45" s="32"/>
      <c r="HV45" s="32"/>
      <c r="HW45" s="32"/>
      <c r="HX45" s="32"/>
      <c r="HY45" s="32"/>
      <c r="HZ45" s="32"/>
      <c r="IA45" s="32"/>
      <c r="IB45" s="32"/>
      <c r="IC45" s="32"/>
      <c r="ID45" s="32"/>
      <c r="IE45" s="32"/>
      <c r="IF45" s="32"/>
      <c r="IG45" s="32"/>
      <c r="IH45" s="32"/>
      <c r="II45" s="32"/>
      <c r="IJ45" s="32"/>
      <c r="IK45" s="32"/>
      <c r="IL45" s="32"/>
      <c r="IM45" s="32"/>
      <c r="IN45" s="32"/>
      <c r="IO45" s="32"/>
      <c r="IP45" s="32"/>
      <c r="IQ45" s="32"/>
      <c r="IR45" s="32"/>
      <c r="IS45" s="32"/>
      <c r="IT45" s="32"/>
      <c r="IU45" s="32"/>
      <c r="IV45" s="32"/>
    </row>
    <row r="46" spans="1:256" x14ac:dyDescent="0.25">
      <c r="A46" s="137">
        <v>10</v>
      </c>
      <c r="B46" s="384" t="s">
        <v>1645</v>
      </c>
      <c r="C46" s="138" t="s">
        <v>3355</v>
      </c>
      <c r="D46" s="138" t="s">
        <v>3346</v>
      </c>
      <c r="E46" s="138">
        <v>114</v>
      </c>
      <c r="F46" s="139"/>
      <c r="G46" s="140">
        <v>6</v>
      </c>
      <c r="H46" s="140">
        <v>634</v>
      </c>
      <c r="I46" s="141"/>
      <c r="J46" s="141"/>
      <c r="K46" s="142"/>
      <c r="L46" s="142"/>
      <c r="M46" s="143">
        <v>16.600000000000001</v>
      </c>
      <c r="N46" s="144">
        <v>61.7</v>
      </c>
      <c r="O46" s="142">
        <v>3632</v>
      </c>
      <c r="P46" s="163">
        <f t="shared" si="5"/>
        <v>1147.3</v>
      </c>
      <c r="Q46" s="145">
        <f t="shared" si="6"/>
        <v>290.3</v>
      </c>
      <c r="R46" s="146">
        <f t="shared" si="7"/>
        <v>17.490000000000002</v>
      </c>
      <c r="S46" s="147"/>
      <c r="T46" s="148"/>
      <c r="U46" s="32" t="str">
        <f t="shared" si="4"/>
        <v>Dekalb64-22</v>
      </c>
      <c r="V46" s="247" t="str">
        <f t="shared" si="3"/>
        <v>64-22</v>
      </c>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c r="GX46" s="32"/>
      <c r="GY46" s="32"/>
      <c r="GZ46" s="32"/>
      <c r="HA46" s="32"/>
      <c r="HB46" s="32"/>
      <c r="HC46" s="32"/>
      <c r="HD46" s="32"/>
      <c r="HE46" s="32"/>
      <c r="HF46" s="32"/>
      <c r="HG46" s="32"/>
      <c r="HH46" s="32"/>
      <c r="HI46" s="32"/>
      <c r="HJ46" s="32"/>
      <c r="HK46" s="32"/>
      <c r="HL46" s="32"/>
      <c r="HM46" s="32"/>
      <c r="HN46" s="32"/>
      <c r="HO46" s="32"/>
      <c r="HP46" s="32"/>
      <c r="HQ46" s="32"/>
      <c r="HR46" s="32"/>
      <c r="HS46" s="32"/>
      <c r="HT46" s="32"/>
      <c r="HU46" s="32"/>
      <c r="HV46" s="32"/>
      <c r="HW46" s="32"/>
      <c r="HX46" s="32"/>
      <c r="HY46" s="32"/>
      <c r="HZ46" s="32"/>
      <c r="IA46" s="32"/>
      <c r="IB46" s="32"/>
      <c r="IC46" s="32"/>
      <c r="ID46" s="32"/>
      <c r="IE46" s="32"/>
      <c r="IF46" s="32"/>
      <c r="IG46" s="32"/>
      <c r="IH46" s="32"/>
      <c r="II46" s="32"/>
      <c r="IJ46" s="32"/>
      <c r="IK46" s="32"/>
      <c r="IL46" s="32"/>
      <c r="IM46" s="32"/>
      <c r="IN46" s="32"/>
      <c r="IO46" s="32"/>
      <c r="IP46" s="32"/>
      <c r="IQ46" s="32"/>
      <c r="IR46" s="32"/>
      <c r="IS46" s="32"/>
      <c r="IT46" s="32"/>
      <c r="IU46" s="32"/>
      <c r="IV46" s="32"/>
    </row>
    <row r="47" spans="1:256" x14ac:dyDescent="0.25">
      <c r="A47" s="123">
        <v>11</v>
      </c>
      <c r="B47" s="383" t="s">
        <v>1645</v>
      </c>
      <c r="C47" s="124" t="s">
        <v>3356</v>
      </c>
      <c r="D47" s="124" t="s">
        <v>3348</v>
      </c>
      <c r="E47" s="124">
        <v>116</v>
      </c>
      <c r="F47" s="125"/>
      <c r="G47" s="126">
        <v>6</v>
      </c>
      <c r="H47" s="126">
        <v>632</v>
      </c>
      <c r="I47" s="128"/>
      <c r="J47" s="128"/>
      <c r="K47" s="130"/>
      <c r="L47" s="130"/>
      <c r="M47" s="131">
        <v>19</v>
      </c>
      <c r="N47" s="132">
        <v>58</v>
      </c>
      <c r="O47" s="130">
        <v>3794</v>
      </c>
      <c r="P47" s="163">
        <f t="shared" si="5"/>
        <v>1146.1999999999998</v>
      </c>
      <c r="Q47" s="133">
        <f t="shared" si="6"/>
        <v>295.40000000000003</v>
      </c>
      <c r="R47" s="134">
        <f t="shared" si="7"/>
        <v>15.549999999999999</v>
      </c>
      <c r="S47" s="135"/>
      <c r="T47" s="136"/>
      <c r="U47" s="32" t="str">
        <f t="shared" si="4"/>
        <v>Dekalb66-06</v>
      </c>
      <c r="V47" s="124" t="str">
        <f t="shared" si="3"/>
        <v>66-06</v>
      </c>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2"/>
      <c r="CQ47" s="32"/>
      <c r="CR47" s="32"/>
      <c r="CS47" s="32"/>
      <c r="CT47" s="32"/>
      <c r="CU47" s="32"/>
      <c r="CV47" s="32"/>
      <c r="CW47" s="32"/>
      <c r="CX47" s="32"/>
      <c r="CY47" s="32"/>
      <c r="CZ47" s="32"/>
      <c r="DA47" s="32"/>
      <c r="DB47" s="32"/>
      <c r="DC47" s="32"/>
      <c r="DD47" s="32"/>
      <c r="DE47" s="32"/>
      <c r="DF47" s="32"/>
      <c r="DG47" s="32"/>
      <c r="DH47" s="32"/>
      <c r="DI47" s="32"/>
      <c r="DJ47" s="32"/>
      <c r="DK47" s="32"/>
      <c r="DL47" s="32"/>
      <c r="DM47" s="32"/>
      <c r="DN47" s="32"/>
      <c r="DO47" s="32"/>
      <c r="DP47" s="32"/>
      <c r="DQ47" s="32"/>
      <c r="DR47" s="32"/>
      <c r="DS47" s="32"/>
      <c r="DT47" s="32"/>
      <c r="DU47" s="32"/>
      <c r="DV47" s="32"/>
      <c r="DW47" s="32"/>
      <c r="DX47" s="32"/>
      <c r="DY47" s="32"/>
      <c r="DZ47" s="32"/>
      <c r="EA47" s="32"/>
      <c r="EB47" s="32"/>
      <c r="EC47" s="32"/>
      <c r="ED47" s="32"/>
      <c r="EE47" s="32"/>
      <c r="EF47" s="32"/>
      <c r="EG47" s="32"/>
      <c r="EH47" s="32"/>
      <c r="EI47" s="32"/>
      <c r="EJ47" s="32"/>
      <c r="EK47" s="32"/>
      <c r="EL47" s="32"/>
      <c r="EM47" s="32"/>
      <c r="EN47" s="32"/>
      <c r="EO47" s="32"/>
      <c r="EP47" s="32"/>
      <c r="EQ47" s="32"/>
      <c r="ER47" s="32"/>
      <c r="ES47" s="32"/>
      <c r="ET47" s="32"/>
      <c r="EU47" s="32"/>
      <c r="EV47" s="32"/>
      <c r="EW47" s="32"/>
      <c r="EX47" s="32"/>
      <c r="EY47" s="32"/>
      <c r="EZ47" s="32"/>
      <c r="FA47" s="32"/>
      <c r="FB47" s="32"/>
      <c r="FC47" s="32"/>
      <c r="FD47" s="32"/>
      <c r="FE47" s="32"/>
      <c r="FF47" s="32"/>
      <c r="FG47" s="32"/>
      <c r="FH47" s="32"/>
      <c r="FI47" s="32"/>
      <c r="FJ47" s="32"/>
      <c r="FK47" s="32"/>
      <c r="FL47" s="32"/>
      <c r="FM47" s="32"/>
      <c r="FN47" s="32"/>
      <c r="FO47" s="32"/>
      <c r="FP47" s="32"/>
      <c r="FQ47" s="32"/>
      <c r="FR47" s="32"/>
      <c r="FS47" s="32"/>
      <c r="FT47" s="32"/>
      <c r="FU47" s="32"/>
      <c r="FV47" s="32"/>
      <c r="FW47" s="32"/>
      <c r="FX47" s="32"/>
      <c r="FY47" s="32"/>
      <c r="FZ47" s="32"/>
      <c r="GA47" s="32"/>
      <c r="GB47" s="32"/>
      <c r="GC47" s="32"/>
      <c r="GD47" s="32"/>
      <c r="GE47" s="32"/>
      <c r="GF47" s="32"/>
      <c r="GG47" s="32"/>
      <c r="GH47" s="32"/>
      <c r="GI47" s="32"/>
      <c r="GJ47" s="32"/>
      <c r="GK47" s="32"/>
      <c r="GL47" s="32"/>
      <c r="GM47" s="32"/>
      <c r="GN47" s="32"/>
      <c r="GO47" s="32"/>
      <c r="GP47" s="32"/>
      <c r="GQ47" s="32"/>
      <c r="GR47" s="32"/>
      <c r="GS47" s="32"/>
      <c r="GT47" s="32"/>
      <c r="GU47" s="32"/>
      <c r="GV47" s="32"/>
      <c r="GW47" s="32"/>
      <c r="GX47" s="32"/>
      <c r="GY47" s="32"/>
      <c r="GZ47" s="32"/>
      <c r="HA47" s="32"/>
      <c r="HB47" s="32"/>
      <c r="HC47" s="32"/>
      <c r="HD47" s="32"/>
      <c r="HE47" s="32"/>
      <c r="HF47" s="32"/>
      <c r="HG47" s="32"/>
      <c r="HH47" s="32"/>
      <c r="HI47" s="32"/>
      <c r="HJ47" s="32"/>
      <c r="HK47" s="32"/>
      <c r="HL47" s="32"/>
      <c r="HM47" s="32"/>
      <c r="HN47" s="32"/>
      <c r="HO47" s="32"/>
      <c r="HP47" s="32"/>
      <c r="HQ47" s="32"/>
      <c r="HR47" s="32"/>
      <c r="HS47" s="32"/>
      <c r="HT47" s="32"/>
      <c r="HU47" s="32"/>
      <c r="HV47" s="32"/>
      <c r="HW47" s="32"/>
      <c r="HX47" s="32"/>
      <c r="HY47" s="32"/>
      <c r="HZ47" s="32"/>
      <c r="IA47" s="32"/>
      <c r="IB47" s="32"/>
      <c r="IC47" s="32"/>
      <c r="ID47" s="32"/>
      <c r="IE47" s="32"/>
      <c r="IF47" s="32"/>
      <c r="IG47" s="32"/>
      <c r="IH47" s="32"/>
      <c r="II47" s="32"/>
      <c r="IJ47" s="32"/>
      <c r="IK47" s="32"/>
      <c r="IL47" s="32"/>
      <c r="IM47" s="32"/>
      <c r="IN47" s="32"/>
      <c r="IO47" s="32"/>
      <c r="IP47" s="32"/>
      <c r="IQ47" s="32"/>
      <c r="IR47" s="32"/>
      <c r="IS47" s="32"/>
      <c r="IT47" s="32"/>
      <c r="IU47" s="32"/>
      <c r="IV47" s="32"/>
    </row>
    <row r="48" spans="1:256" x14ac:dyDescent="0.25">
      <c r="A48" s="123">
        <v>12</v>
      </c>
      <c r="B48" s="383" t="s">
        <v>2874</v>
      </c>
      <c r="C48" s="124" t="s">
        <v>3357</v>
      </c>
      <c r="D48" s="124"/>
      <c r="E48" s="124">
        <v>108</v>
      </c>
      <c r="F48" s="125"/>
      <c r="G48" s="126">
        <v>6</v>
      </c>
      <c r="H48" s="126">
        <v>630</v>
      </c>
      <c r="I48" s="128"/>
      <c r="J48" s="128"/>
      <c r="K48" s="130"/>
      <c r="L48" s="130"/>
      <c r="M48" s="131">
        <v>15.8</v>
      </c>
      <c r="N48" s="132">
        <v>58.1</v>
      </c>
      <c r="O48" s="130">
        <v>3458</v>
      </c>
      <c r="P48" s="163">
        <f t="shared" si="5"/>
        <v>1116.5</v>
      </c>
      <c r="Q48" s="133">
        <f t="shared" si="6"/>
        <v>280.8</v>
      </c>
      <c r="R48" s="134">
        <f t="shared" si="7"/>
        <v>17.78</v>
      </c>
      <c r="S48" s="135"/>
      <c r="T48" s="136"/>
      <c r="U48" s="32" t="str">
        <f t="shared" ref="U48:U111" si="8">B48&amp;C48</f>
        <v>FS5835V</v>
      </c>
      <c r="V48" s="124" t="str">
        <f t="shared" si="3"/>
        <v>5835V</v>
      </c>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2"/>
      <c r="CQ48" s="32"/>
      <c r="CR48" s="32"/>
      <c r="CS48" s="32"/>
      <c r="CT48" s="32"/>
      <c r="CU48" s="32"/>
      <c r="CV48" s="32"/>
      <c r="CW48" s="32"/>
      <c r="CX48" s="32"/>
      <c r="CY48" s="32"/>
      <c r="CZ48" s="32"/>
      <c r="DA48" s="32"/>
      <c r="DB48" s="32"/>
      <c r="DC48" s="32"/>
      <c r="DD48" s="32"/>
      <c r="DE48" s="32"/>
      <c r="DF48" s="32"/>
      <c r="DG48" s="32"/>
      <c r="DH48" s="32"/>
      <c r="DI48" s="32"/>
      <c r="DJ48" s="32"/>
      <c r="DK48" s="32"/>
      <c r="DL48" s="32"/>
      <c r="DM48" s="32"/>
      <c r="DN48" s="32"/>
      <c r="DO48" s="32"/>
      <c r="DP48" s="32"/>
      <c r="DQ48" s="32"/>
      <c r="DR48" s="32"/>
      <c r="DS48" s="32"/>
      <c r="DT48" s="32"/>
      <c r="DU48" s="32"/>
      <c r="DV48" s="32"/>
      <c r="DW48" s="32"/>
      <c r="DX48" s="32"/>
      <c r="DY48" s="32"/>
      <c r="DZ48" s="32"/>
      <c r="EA48" s="32"/>
      <c r="EB48" s="32"/>
      <c r="EC48" s="32"/>
      <c r="ED48" s="32"/>
      <c r="EE48" s="32"/>
      <c r="EF48" s="32"/>
      <c r="EG48" s="32"/>
      <c r="EH48" s="32"/>
      <c r="EI48" s="32"/>
      <c r="EJ48" s="32"/>
      <c r="EK48" s="32"/>
      <c r="EL48" s="32"/>
      <c r="EM48" s="32"/>
      <c r="EN48" s="32"/>
      <c r="EO48" s="32"/>
      <c r="EP48" s="32"/>
      <c r="EQ48" s="32"/>
      <c r="ER48" s="32"/>
      <c r="ES48" s="32"/>
      <c r="ET48" s="32"/>
      <c r="EU48" s="32"/>
      <c r="EV48" s="32"/>
      <c r="EW48" s="32"/>
      <c r="EX48" s="32"/>
      <c r="EY48" s="32"/>
      <c r="EZ48" s="32"/>
      <c r="FA48" s="32"/>
      <c r="FB48" s="32"/>
      <c r="FC48" s="32"/>
      <c r="FD48" s="32"/>
      <c r="FE48" s="32"/>
      <c r="FF48" s="32"/>
      <c r="FG48" s="32"/>
      <c r="FH48" s="32"/>
      <c r="FI48" s="32"/>
      <c r="FJ48" s="32"/>
      <c r="FK48" s="32"/>
      <c r="FL48" s="32"/>
      <c r="FM48" s="32"/>
      <c r="FN48" s="32"/>
      <c r="FO48" s="32"/>
      <c r="FP48" s="32"/>
      <c r="FQ48" s="32"/>
      <c r="FR48" s="32"/>
      <c r="FS48" s="32"/>
      <c r="FT48" s="32"/>
      <c r="FU48" s="32"/>
      <c r="FV48" s="32"/>
      <c r="FW48" s="32"/>
      <c r="FX48" s="32"/>
      <c r="FY48" s="32"/>
      <c r="FZ48" s="32"/>
      <c r="GA48" s="32"/>
      <c r="GB48" s="32"/>
      <c r="GC48" s="32"/>
      <c r="GD48" s="32"/>
      <c r="GE48" s="32"/>
      <c r="GF48" s="32"/>
      <c r="GG48" s="32"/>
      <c r="GH48" s="32"/>
      <c r="GI48" s="32"/>
      <c r="GJ48" s="32"/>
      <c r="GK48" s="32"/>
      <c r="GL48" s="32"/>
      <c r="GM48" s="32"/>
      <c r="GN48" s="32"/>
      <c r="GO48" s="32"/>
      <c r="GP48" s="32"/>
      <c r="GQ48" s="32"/>
      <c r="GR48" s="32"/>
      <c r="GS48" s="32"/>
      <c r="GT48" s="32"/>
      <c r="GU48" s="32"/>
      <c r="GV48" s="32"/>
      <c r="GW48" s="32"/>
      <c r="GX48" s="32"/>
      <c r="GY48" s="32"/>
      <c r="GZ48" s="32"/>
      <c r="HA48" s="32"/>
      <c r="HB48" s="32"/>
      <c r="HC48" s="32"/>
      <c r="HD48" s="32"/>
      <c r="HE48" s="32"/>
      <c r="HF48" s="32"/>
      <c r="HG48" s="32"/>
      <c r="HH48" s="32"/>
      <c r="HI48" s="32"/>
      <c r="HJ48" s="32"/>
      <c r="HK48" s="32"/>
      <c r="HL48" s="32"/>
      <c r="HM48" s="32"/>
      <c r="HN48" s="32"/>
      <c r="HO48" s="32"/>
      <c r="HP48" s="32"/>
      <c r="HQ48" s="32"/>
      <c r="HR48" s="32"/>
      <c r="HS48" s="32"/>
      <c r="HT48" s="32"/>
      <c r="HU48" s="32"/>
      <c r="HV48" s="32"/>
      <c r="HW48" s="32"/>
      <c r="HX48" s="32"/>
      <c r="HY48" s="32"/>
      <c r="HZ48" s="32"/>
      <c r="IA48" s="32"/>
      <c r="IB48" s="32"/>
      <c r="IC48" s="32"/>
      <c r="ID48" s="32"/>
      <c r="IE48" s="32"/>
      <c r="IF48" s="32"/>
      <c r="IG48" s="32"/>
      <c r="IH48" s="32"/>
      <c r="II48" s="32"/>
      <c r="IJ48" s="32"/>
      <c r="IK48" s="32"/>
      <c r="IL48" s="32"/>
      <c r="IM48" s="32"/>
      <c r="IN48" s="32"/>
      <c r="IO48" s="32"/>
      <c r="IP48" s="32"/>
      <c r="IQ48" s="32"/>
      <c r="IR48" s="32"/>
      <c r="IS48" s="32"/>
      <c r="IT48" s="32"/>
      <c r="IU48" s="32"/>
      <c r="IV48" s="32"/>
    </row>
    <row r="49" spans="1:256" x14ac:dyDescent="0.25">
      <c r="A49" s="137">
        <v>13</v>
      </c>
      <c r="B49" s="384" t="s">
        <v>2874</v>
      </c>
      <c r="C49" s="138" t="s">
        <v>3358</v>
      </c>
      <c r="D49" s="138"/>
      <c r="E49" s="138">
        <v>111</v>
      </c>
      <c r="F49" s="139"/>
      <c r="G49" s="140">
        <v>6</v>
      </c>
      <c r="H49" s="140">
        <v>628</v>
      </c>
      <c r="I49" s="141"/>
      <c r="J49" s="141"/>
      <c r="K49" s="142"/>
      <c r="L49" s="142"/>
      <c r="M49" s="143">
        <v>15.3</v>
      </c>
      <c r="N49" s="144">
        <v>59.2</v>
      </c>
      <c r="O49" s="142">
        <v>3462</v>
      </c>
      <c r="P49" s="163">
        <f t="shared" si="5"/>
        <v>1132.3</v>
      </c>
      <c r="Q49" s="145">
        <f t="shared" si="6"/>
        <v>283.70000000000005</v>
      </c>
      <c r="R49" s="146">
        <f t="shared" si="7"/>
        <v>18.55</v>
      </c>
      <c r="S49" s="147"/>
      <c r="T49" s="148"/>
      <c r="U49" s="32" t="str">
        <f t="shared" si="8"/>
        <v>FS6107T</v>
      </c>
      <c r="V49" s="247" t="str">
        <f t="shared" si="3"/>
        <v>6107T</v>
      </c>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2"/>
      <c r="CQ49" s="32"/>
      <c r="CR49" s="32"/>
      <c r="CS49" s="32"/>
      <c r="CT49" s="32"/>
      <c r="CU49" s="32"/>
      <c r="CV49" s="32"/>
      <c r="CW49" s="32"/>
      <c r="CX49" s="32"/>
      <c r="CY49" s="32"/>
      <c r="CZ49" s="32"/>
      <c r="DA49" s="32"/>
      <c r="DB49" s="32"/>
      <c r="DC49" s="32"/>
      <c r="DD49" s="32"/>
      <c r="DE49" s="32"/>
      <c r="DF49" s="32"/>
      <c r="DG49" s="32"/>
      <c r="DH49" s="32"/>
      <c r="DI49" s="32"/>
      <c r="DJ49" s="32"/>
      <c r="DK49" s="32"/>
      <c r="DL49" s="32"/>
      <c r="DM49" s="32"/>
      <c r="DN49" s="32"/>
      <c r="DO49" s="32"/>
      <c r="DP49" s="32"/>
      <c r="DQ49" s="32"/>
      <c r="DR49" s="32"/>
      <c r="DS49" s="32"/>
      <c r="DT49" s="32"/>
      <c r="DU49" s="32"/>
      <c r="DV49" s="32"/>
      <c r="DW49" s="32"/>
      <c r="DX49" s="32"/>
      <c r="DY49" s="32"/>
      <c r="DZ49" s="32"/>
      <c r="EA49" s="32"/>
      <c r="EB49" s="32"/>
      <c r="EC49" s="32"/>
      <c r="ED49" s="32"/>
      <c r="EE49" s="32"/>
      <c r="EF49" s="32"/>
      <c r="EG49" s="32"/>
      <c r="EH49" s="32"/>
      <c r="EI49" s="32"/>
      <c r="EJ49" s="32"/>
      <c r="EK49" s="32"/>
      <c r="EL49" s="32"/>
      <c r="EM49" s="32"/>
      <c r="EN49" s="32"/>
      <c r="EO49" s="32"/>
      <c r="EP49" s="32"/>
      <c r="EQ49" s="32"/>
      <c r="ER49" s="32"/>
      <c r="ES49" s="32"/>
      <c r="ET49" s="32"/>
      <c r="EU49" s="32"/>
      <c r="EV49" s="32"/>
      <c r="EW49" s="32"/>
      <c r="EX49" s="32"/>
      <c r="EY49" s="32"/>
      <c r="EZ49" s="32"/>
      <c r="FA49" s="32"/>
      <c r="FB49" s="32"/>
      <c r="FC49" s="32"/>
      <c r="FD49" s="32"/>
      <c r="FE49" s="32"/>
      <c r="FF49" s="32"/>
      <c r="FG49" s="32"/>
      <c r="FH49" s="32"/>
      <c r="FI49" s="32"/>
      <c r="FJ49" s="32"/>
      <c r="FK49" s="32"/>
      <c r="FL49" s="32"/>
      <c r="FM49" s="32"/>
      <c r="FN49" s="32"/>
      <c r="FO49" s="32"/>
      <c r="FP49" s="32"/>
      <c r="FQ49" s="32"/>
      <c r="FR49" s="32"/>
      <c r="FS49" s="32"/>
      <c r="FT49" s="32"/>
      <c r="FU49" s="32"/>
      <c r="FV49" s="32"/>
      <c r="FW49" s="32"/>
      <c r="FX49" s="32"/>
      <c r="FY49" s="32"/>
      <c r="FZ49" s="32"/>
      <c r="GA49" s="32"/>
      <c r="GB49" s="32"/>
      <c r="GC49" s="32"/>
      <c r="GD49" s="32"/>
      <c r="GE49" s="32"/>
      <c r="GF49" s="32"/>
      <c r="GG49" s="32"/>
      <c r="GH49" s="32"/>
      <c r="GI49" s="32"/>
      <c r="GJ49" s="32"/>
      <c r="GK49" s="32"/>
      <c r="GL49" s="32"/>
      <c r="GM49" s="32"/>
      <c r="GN49" s="32"/>
      <c r="GO49" s="32"/>
      <c r="GP49" s="32"/>
      <c r="GQ49" s="32"/>
      <c r="GR49" s="32"/>
      <c r="GS49" s="32"/>
      <c r="GT49" s="32"/>
      <c r="GU49" s="32"/>
      <c r="GV49" s="32"/>
      <c r="GW49" s="32"/>
      <c r="GX49" s="32"/>
      <c r="GY49" s="32"/>
      <c r="GZ49" s="32"/>
      <c r="HA49" s="32"/>
      <c r="HB49" s="32"/>
      <c r="HC49" s="32"/>
      <c r="HD49" s="32"/>
      <c r="HE49" s="32"/>
      <c r="HF49" s="32"/>
      <c r="HG49" s="32"/>
      <c r="HH49" s="32"/>
      <c r="HI49" s="32"/>
      <c r="HJ49" s="32"/>
      <c r="HK49" s="32"/>
      <c r="HL49" s="32"/>
      <c r="HM49" s="32"/>
      <c r="HN49" s="32"/>
      <c r="HO49" s="32"/>
      <c r="HP49" s="32"/>
      <c r="HQ49" s="32"/>
      <c r="HR49" s="32"/>
      <c r="HS49" s="32"/>
      <c r="HT49" s="32"/>
      <c r="HU49" s="32"/>
      <c r="HV49" s="32"/>
      <c r="HW49" s="32"/>
      <c r="HX49" s="32"/>
      <c r="HY49" s="32"/>
      <c r="HZ49" s="32"/>
      <c r="IA49" s="32"/>
      <c r="IB49" s="32"/>
      <c r="IC49" s="32"/>
      <c r="ID49" s="32"/>
      <c r="IE49" s="32"/>
      <c r="IF49" s="32"/>
      <c r="IG49" s="32"/>
      <c r="IH49" s="32"/>
      <c r="II49" s="32"/>
      <c r="IJ49" s="32"/>
      <c r="IK49" s="32"/>
      <c r="IL49" s="32"/>
      <c r="IM49" s="32"/>
      <c r="IN49" s="32"/>
      <c r="IO49" s="32"/>
      <c r="IP49" s="32"/>
      <c r="IQ49" s="32"/>
      <c r="IR49" s="32"/>
      <c r="IS49" s="32"/>
      <c r="IT49" s="32"/>
      <c r="IU49" s="32"/>
      <c r="IV49" s="32"/>
    </row>
    <row r="50" spans="1:256" x14ac:dyDescent="0.25">
      <c r="A50" s="137">
        <v>14</v>
      </c>
      <c r="B50" s="384" t="s">
        <v>2874</v>
      </c>
      <c r="C50" s="138" t="s">
        <v>3359</v>
      </c>
      <c r="D50" s="138"/>
      <c r="E50" s="138">
        <v>112</v>
      </c>
      <c r="F50" s="139"/>
      <c r="G50" s="140">
        <v>6</v>
      </c>
      <c r="H50" s="140">
        <v>626</v>
      </c>
      <c r="I50" s="141"/>
      <c r="J50" s="141"/>
      <c r="K50" s="142"/>
      <c r="L50" s="142"/>
      <c r="M50" s="143">
        <v>16.8</v>
      </c>
      <c r="N50" s="144">
        <v>58.6</v>
      </c>
      <c r="O50" s="142">
        <v>3504</v>
      </c>
      <c r="P50" s="163">
        <f t="shared" si="5"/>
        <v>1116.3999999999999</v>
      </c>
      <c r="Q50" s="145">
        <f t="shared" si="6"/>
        <v>282.90000000000003</v>
      </c>
      <c r="R50" s="146">
        <f t="shared" si="7"/>
        <v>16.84</v>
      </c>
      <c r="S50" s="147"/>
      <c r="T50" s="148"/>
      <c r="U50" s="32" t="str">
        <f>B51&amp;C50</f>
        <v>FS6248V</v>
      </c>
      <c r="V50" s="247" t="str">
        <f t="shared" si="3"/>
        <v>6248V</v>
      </c>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2"/>
      <c r="DH50" s="32"/>
      <c r="DI50" s="32"/>
      <c r="DJ50" s="32"/>
      <c r="DK50" s="32"/>
      <c r="DL50" s="32"/>
      <c r="DM50" s="32"/>
      <c r="DN50" s="32"/>
      <c r="DO50" s="32"/>
      <c r="DP50" s="32"/>
      <c r="DQ50" s="32"/>
      <c r="DR50" s="32"/>
      <c r="DS50" s="32"/>
      <c r="DT50" s="32"/>
      <c r="DU50" s="32"/>
      <c r="DV50" s="32"/>
      <c r="DW50" s="32"/>
      <c r="DX50" s="32"/>
      <c r="DY50" s="32"/>
      <c r="DZ50" s="32"/>
      <c r="EA50" s="32"/>
      <c r="EB50" s="32"/>
      <c r="EC50" s="32"/>
      <c r="ED50" s="32"/>
      <c r="EE50" s="32"/>
      <c r="EF50" s="32"/>
      <c r="EG50" s="32"/>
      <c r="EH50" s="32"/>
      <c r="EI50" s="32"/>
      <c r="EJ50" s="32"/>
      <c r="EK50" s="32"/>
      <c r="EL50" s="32"/>
      <c r="EM50" s="32"/>
      <c r="EN50" s="32"/>
      <c r="EO50" s="32"/>
      <c r="EP50" s="32"/>
      <c r="EQ50" s="32"/>
      <c r="ER50" s="32"/>
      <c r="ES50" s="32"/>
      <c r="ET50" s="32"/>
      <c r="EU50" s="32"/>
      <c r="EV50" s="32"/>
      <c r="EW50" s="32"/>
      <c r="EX50" s="32"/>
      <c r="EY50" s="32"/>
      <c r="EZ50" s="32"/>
      <c r="FA50" s="32"/>
      <c r="FB50" s="32"/>
      <c r="FC50" s="32"/>
      <c r="FD50" s="32"/>
      <c r="FE50" s="32"/>
      <c r="FF50" s="32"/>
      <c r="FG50" s="32"/>
      <c r="FH50" s="32"/>
      <c r="FI50" s="32"/>
      <c r="FJ50" s="32"/>
      <c r="FK50" s="32"/>
      <c r="FL50" s="32"/>
      <c r="FM50" s="32"/>
      <c r="FN50" s="32"/>
      <c r="FO50" s="32"/>
      <c r="FP50" s="32"/>
      <c r="FQ50" s="32"/>
      <c r="FR50" s="32"/>
      <c r="FS50" s="32"/>
      <c r="FT50" s="32"/>
      <c r="FU50" s="32"/>
      <c r="FV50" s="32"/>
      <c r="FW50" s="32"/>
      <c r="FX50" s="32"/>
      <c r="FY50" s="32"/>
      <c r="FZ50" s="32"/>
      <c r="GA50" s="32"/>
      <c r="GB50" s="32"/>
      <c r="GC50" s="32"/>
      <c r="GD50" s="32"/>
      <c r="GE50" s="32"/>
      <c r="GF50" s="32"/>
      <c r="GG50" s="32"/>
      <c r="GH50" s="32"/>
      <c r="GI50" s="32"/>
      <c r="GJ50" s="32"/>
      <c r="GK50" s="32"/>
      <c r="GL50" s="32"/>
      <c r="GM50" s="32"/>
      <c r="GN50" s="32"/>
      <c r="GO50" s="32"/>
      <c r="GP50" s="32"/>
      <c r="GQ50" s="32"/>
      <c r="GR50" s="32"/>
      <c r="GS50" s="32"/>
      <c r="GT50" s="32"/>
      <c r="GU50" s="32"/>
      <c r="GV50" s="32"/>
      <c r="GW50" s="32"/>
      <c r="GX50" s="32"/>
      <c r="GY50" s="32"/>
      <c r="GZ50" s="32"/>
      <c r="HA50" s="32"/>
      <c r="HB50" s="32"/>
      <c r="HC50" s="32"/>
      <c r="HD50" s="32"/>
      <c r="HE50" s="32"/>
      <c r="HF50" s="32"/>
      <c r="HG50" s="32"/>
      <c r="HH50" s="32"/>
      <c r="HI50" s="32"/>
      <c r="HJ50" s="32"/>
      <c r="HK50" s="32"/>
      <c r="HL50" s="32"/>
      <c r="HM50" s="32"/>
      <c r="HN50" s="32"/>
      <c r="HO50" s="32"/>
      <c r="HP50" s="32"/>
      <c r="HQ50" s="32"/>
      <c r="HR50" s="32"/>
      <c r="HS50" s="32"/>
      <c r="HT50" s="32"/>
      <c r="HU50" s="32"/>
      <c r="HV50" s="32"/>
      <c r="HW50" s="32"/>
      <c r="HX50" s="32"/>
      <c r="HY50" s="32"/>
      <c r="HZ50" s="32"/>
      <c r="IA50" s="32"/>
      <c r="IB50" s="32"/>
      <c r="IC50" s="32"/>
      <c r="ID50" s="32"/>
      <c r="IE50" s="32"/>
      <c r="IF50" s="32"/>
      <c r="IG50" s="32"/>
      <c r="IH50" s="32"/>
      <c r="II50" s="32"/>
      <c r="IJ50" s="32"/>
      <c r="IK50" s="32"/>
      <c r="IL50" s="32"/>
      <c r="IM50" s="32"/>
      <c r="IN50" s="32"/>
      <c r="IO50" s="32"/>
      <c r="IP50" s="32"/>
      <c r="IQ50" s="32"/>
      <c r="IR50" s="32"/>
      <c r="IS50" s="32"/>
      <c r="IT50" s="32"/>
      <c r="IU50" s="32"/>
      <c r="IV50" s="32"/>
    </row>
    <row r="51" spans="1:256" x14ac:dyDescent="0.25">
      <c r="A51" s="137">
        <v>15</v>
      </c>
      <c r="B51" s="384" t="s">
        <v>2874</v>
      </c>
      <c r="C51" s="138" t="s">
        <v>3360</v>
      </c>
      <c r="D51" s="138"/>
      <c r="E51" s="138">
        <v>114</v>
      </c>
      <c r="F51" s="139"/>
      <c r="G51" s="140">
        <v>6</v>
      </c>
      <c r="H51" s="140">
        <v>624</v>
      </c>
      <c r="I51" s="141"/>
      <c r="J51" s="141"/>
      <c r="K51" s="142"/>
      <c r="L51" s="142"/>
      <c r="M51" s="143">
        <v>17.7</v>
      </c>
      <c r="N51" s="144">
        <v>56.8</v>
      </c>
      <c r="O51" s="142">
        <v>3684</v>
      </c>
      <c r="P51" s="163">
        <f t="shared" si="5"/>
        <v>1156.8999999999999</v>
      </c>
      <c r="Q51" s="145">
        <f t="shared" si="6"/>
        <v>295.20000000000005</v>
      </c>
      <c r="R51" s="146">
        <f t="shared" si="7"/>
        <v>16.680000000000003</v>
      </c>
      <c r="S51" s="147"/>
      <c r="T51" s="148"/>
      <c r="U51" s="32" t="e">
        <f>#REF!&amp;C51</f>
        <v>#REF!</v>
      </c>
      <c r="V51" s="247" t="str">
        <f t="shared" si="3"/>
        <v>6432P</v>
      </c>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32"/>
      <c r="DT51" s="32"/>
      <c r="DU51" s="32"/>
      <c r="DV51" s="32"/>
      <c r="DW51" s="32"/>
      <c r="DX51" s="32"/>
      <c r="DY51" s="32"/>
      <c r="DZ51" s="32"/>
      <c r="EA51" s="32"/>
      <c r="EB51" s="32"/>
      <c r="EC51" s="32"/>
      <c r="ED51" s="32"/>
      <c r="EE51" s="32"/>
      <c r="EF51" s="32"/>
      <c r="EG51" s="32"/>
      <c r="EH51" s="32"/>
      <c r="EI51" s="32"/>
      <c r="EJ51" s="32"/>
      <c r="EK51" s="32"/>
      <c r="EL51" s="32"/>
      <c r="EM51" s="32"/>
      <c r="EN51" s="32"/>
      <c r="EO51" s="32"/>
      <c r="EP51" s="32"/>
      <c r="EQ51" s="32"/>
      <c r="ER51" s="32"/>
      <c r="ES51" s="32"/>
      <c r="ET51" s="32"/>
      <c r="EU51" s="32"/>
      <c r="EV51" s="32"/>
      <c r="EW51" s="32"/>
      <c r="EX51" s="32"/>
      <c r="EY51" s="32"/>
      <c r="EZ51" s="32"/>
      <c r="FA51" s="32"/>
      <c r="FB51" s="32"/>
      <c r="FC51" s="32"/>
      <c r="FD51" s="32"/>
      <c r="FE51" s="32"/>
      <c r="FF51" s="32"/>
      <c r="FG51" s="32"/>
      <c r="FH51" s="32"/>
      <c r="FI51" s="32"/>
      <c r="FJ51" s="32"/>
      <c r="FK51" s="32"/>
      <c r="FL51" s="32"/>
      <c r="FM51" s="32"/>
      <c r="FN51" s="32"/>
      <c r="FO51" s="32"/>
      <c r="FP51" s="32"/>
      <c r="FQ51" s="32"/>
      <c r="FR51" s="32"/>
      <c r="FS51" s="32"/>
      <c r="FT51" s="32"/>
      <c r="FU51" s="32"/>
      <c r="FV51" s="32"/>
      <c r="FW51" s="32"/>
      <c r="FX51" s="32"/>
      <c r="FY51" s="32"/>
      <c r="FZ51" s="32"/>
      <c r="GA51" s="32"/>
      <c r="GB51" s="32"/>
      <c r="GC51" s="32"/>
      <c r="GD51" s="32"/>
      <c r="GE51" s="32"/>
      <c r="GF51" s="32"/>
      <c r="GG51" s="32"/>
      <c r="GH51" s="32"/>
      <c r="GI51" s="32"/>
      <c r="GJ51" s="32"/>
      <c r="GK51" s="32"/>
      <c r="GL51" s="32"/>
      <c r="GM51" s="32"/>
      <c r="GN51" s="32"/>
      <c r="GO51" s="32"/>
      <c r="GP51" s="32"/>
      <c r="GQ51" s="32"/>
      <c r="GR51" s="32"/>
      <c r="GS51" s="32"/>
      <c r="GT51" s="32"/>
      <c r="GU51" s="32"/>
      <c r="GV51" s="32"/>
      <c r="GW51" s="32"/>
      <c r="GX51" s="32"/>
      <c r="GY51" s="32"/>
      <c r="GZ51" s="32"/>
      <c r="HA51" s="32"/>
      <c r="HB51" s="32"/>
      <c r="HC51" s="32"/>
      <c r="HD51" s="32"/>
      <c r="HE51" s="32"/>
      <c r="HF51" s="32"/>
      <c r="HG51" s="32"/>
      <c r="HH51" s="32"/>
      <c r="HI51" s="32"/>
      <c r="HJ51" s="32"/>
      <c r="HK51" s="32"/>
      <c r="HL51" s="32"/>
      <c r="HM51" s="32"/>
      <c r="HN51" s="32"/>
      <c r="HO51" s="32"/>
      <c r="HP51" s="32"/>
      <c r="HQ51" s="32"/>
      <c r="HR51" s="32"/>
      <c r="HS51" s="32"/>
      <c r="HT51" s="32"/>
      <c r="HU51" s="32"/>
      <c r="HV51" s="32"/>
      <c r="HW51" s="32"/>
      <c r="HX51" s="32"/>
      <c r="HY51" s="32"/>
      <c r="HZ51" s="32"/>
      <c r="IA51" s="32"/>
      <c r="IB51" s="32"/>
      <c r="IC51" s="32"/>
      <c r="ID51" s="32"/>
      <c r="IE51" s="32"/>
      <c r="IF51" s="32"/>
      <c r="IG51" s="32"/>
      <c r="IH51" s="32"/>
      <c r="II51" s="32"/>
      <c r="IJ51" s="32"/>
      <c r="IK51" s="32"/>
      <c r="IL51" s="32"/>
      <c r="IM51" s="32"/>
      <c r="IN51" s="32"/>
      <c r="IO51" s="32"/>
      <c r="IP51" s="32"/>
      <c r="IQ51" s="32"/>
      <c r="IR51" s="32"/>
      <c r="IS51" s="32"/>
      <c r="IT51" s="32"/>
      <c r="IU51" s="32"/>
      <c r="IV51" s="32"/>
    </row>
    <row r="52" spans="1:256" ht="26.4" x14ac:dyDescent="0.25">
      <c r="A52" s="123">
        <v>16</v>
      </c>
      <c r="B52" s="383" t="s">
        <v>1930</v>
      </c>
      <c r="C52" s="124" t="s">
        <v>3361</v>
      </c>
      <c r="D52" s="124" t="s">
        <v>3362</v>
      </c>
      <c r="E52" s="124">
        <v>111</v>
      </c>
      <c r="F52" s="125"/>
      <c r="G52" s="126">
        <v>6</v>
      </c>
      <c r="H52" s="127">
        <v>622</v>
      </c>
      <c r="I52" s="128"/>
      <c r="J52" s="128"/>
      <c r="K52" s="130"/>
      <c r="L52" s="130"/>
      <c r="M52" s="131">
        <v>16</v>
      </c>
      <c r="N52" s="132">
        <v>58</v>
      </c>
      <c r="O52" s="130">
        <v>3288</v>
      </c>
      <c r="P52" s="163">
        <f t="shared" si="5"/>
        <v>1071.1999999999998</v>
      </c>
      <c r="Q52" s="133">
        <f t="shared" si="6"/>
        <v>269.8</v>
      </c>
      <c r="R52" s="134">
        <f t="shared" si="7"/>
        <v>16.87</v>
      </c>
      <c r="S52" s="135"/>
      <c r="T52" s="136"/>
      <c r="U52" s="32" t="str">
        <f t="shared" si="8"/>
        <v>Golden Harvest11V76</v>
      </c>
      <c r="V52" s="124" t="str">
        <f t="shared" si="3"/>
        <v>11V76</v>
      </c>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2"/>
      <c r="CP52" s="32"/>
      <c r="CQ52" s="32"/>
      <c r="CR52" s="32"/>
      <c r="CS52" s="32"/>
      <c r="CT52" s="32"/>
      <c r="CU52" s="32"/>
      <c r="CV52" s="32"/>
      <c r="CW52" s="32"/>
      <c r="CX52" s="32"/>
      <c r="CY52" s="32"/>
      <c r="CZ52" s="32"/>
      <c r="DA52" s="32"/>
      <c r="DB52" s="32"/>
      <c r="DC52" s="32"/>
      <c r="DD52" s="32"/>
      <c r="DE52" s="32"/>
      <c r="DF52" s="32"/>
      <c r="DG52" s="32"/>
      <c r="DH52" s="32"/>
      <c r="DI52" s="32"/>
      <c r="DJ52" s="32"/>
      <c r="DK52" s="32"/>
      <c r="DL52" s="32"/>
      <c r="DM52" s="32"/>
      <c r="DN52" s="32"/>
      <c r="DO52" s="32"/>
      <c r="DP52" s="32"/>
      <c r="DQ52" s="32"/>
      <c r="DR52" s="32"/>
      <c r="DS52" s="32"/>
      <c r="DT52" s="32"/>
      <c r="DU52" s="32"/>
      <c r="DV52" s="32"/>
      <c r="DW52" s="32"/>
      <c r="DX52" s="32"/>
      <c r="DY52" s="32"/>
      <c r="DZ52" s="32"/>
      <c r="EA52" s="32"/>
      <c r="EB52" s="32"/>
      <c r="EC52" s="32"/>
      <c r="ED52" s="32"/>
      <c r="EE52" s="32"/>
      <c r="EF52" s="32"/>
      <c r="EG52" s="32"/>
      <c r="EH52" s="32"/>
      <c r="EI52" s="32"/>
      <c r="EJ52" s="32"/>
      <c r="EK52" s="32"/>
      <c r="EL52" s="32"/>
      <c r="EM52" s="32"/>
      <c r="EN52" s="32"/>
      <c r="EO52" s="32"/>
      <c r="EP52" s="32"/>
      <c r="EQ52" s="32"/>
      <c r="ER52" s="32"/>
      <c r="ES52" s="32"/>
      <c r="ET52" s="32"/>
      <c r="EU52" s="32"/>
      <c r="EV52" s="32"/>
      <c r="EW52" s="32"/>
      <c r="EX52" s="32"/>
      <c r="EY52" s="32"/>
      <c r="EZ52" s="32"/>
      <c r="FA52" s="32"/>
      <c r="FB52" s="32"/>
      <c r="FC52" s="32"/>
      <c r="FD52" s="32"/>
      <c r="FE52" s="32"/>
      <c r="FF52" s="32"/>
      <c r="FG52" s="32"/>
      <c r="FH52" s="32"/>
      <c r="FI52" s="32"/>
      <c r="FJ52" s="32"/>
      <c r="FK52" s="32"/>
      <c r="FL52" s="32"/>
      <c r="FM52" s="32"/>
      <c r="FN52" s="32"/>
      <c r="FO52" s="32"/>
      <c r="FP52" s="32"/>
      <c r="FQ52" s="32"/>
      <c r="FR52" s="32"/>
      <c r="FS52" s="32"/>
      <c r="FT52" s="32"/>
      <c r="FU52" s="32"/>
      <c r="FV52" s="32"/>
      <c r="FW52" s="32"/>
      <c r="FX52" s="32"/>
      <c r="FY52" s="32"/>
      <c r="FZ52" s="32"/>
      <c r="GA52" s="32"/>
      <c r="GB52" s="32"/>
      <c r="GC52" s="32"/>
      <c r="GD52" s="32"/>
      <c r="GE52" s="32"/>
      <c r="GF52" s="32"/>
      <c r="GG52" s="32"/>
      <c r="GH52" s="32"/>
      <c r="GI52" s="32"/>
      <c r="GJ52" s="32"/>
      <c r="GK52" s="32"/>
      <c r="GL52" s="32"/>
      <c r="GM52" s="32"/>
      <c r="GN52" s="32"/>
      <c r="GO52" s="32"/>
      <c r="GP52" s="32"/>
      <c r="GQ52" s="32"/>
      <c r="GR52" s="32"/>
      <c r="GS52" s="32"/>
      <c r="GT52" s="32"/>
      <c r="GU52" s="32"/>
      <c r="GV52" s="32"/>
      <c r="GW52" s="32"/>
      <c r="GX52" s="32"/>
      <c r="GY52" s="32"/>
      <c r="GZ52" s="32"/>
      <c r="HA52" s="32"/>
      <c r="HB52" s="32"/>
      <c r="HC52" s="32"/>
      <c r="HD52" s="32"/>
      <c r="HE52" s="32"/>
      <c r="HF52" s="32"/>
      <c r="HG52" s="32"/>
      <c r="HH52" s="32"/>
      <c r="HI52" s="32"/>
      <c r="HJ52" s="32"/>
      <c r="HK52" s="32"/>
      <c r="HL52" s="32"/>
      <c r="HM52" s="32"/>
      <c r="HN52" s="32"/>
      <c r="HO52" s="32"/>
      <c r="HP52" s="32"/>
      <c r="HQ52" s="32"/>
      <c r="HR52" s="32"/>
      <c r="HS52" s="32"/>
      <c r="HT52" s="32"/>
      <c r="HU52" s="32"/>
      <c r="HV52" s="32"/>
      <c r="HW52" s="32"/>
      <c r="HX52" s="32"/>
      <c r="HY52" s="32"/>
      <c r="HZ52" s="32"/>
      <c r="IA52" s="32"/>
      <c r="IB52" s="32"/>
      <c r="IC52" s="32"/>
      <c r="ID52" s="32"/>
      <c r="IE52" s="32"/>
      <c r="IF52" s="32"/>
      <c r="IG52" s="32"/>
      <c r="IH52" s="32"/>
      <c r="II52" s="32"/>
      <c r="IJ52" s="32"/>
      <c r="IK52" s="32"/>
      <c r="IL52" s="32"/>
      <c r="IM52" s="32"/>
      <c r="IN52" s="32"/>
      <c r="IO52" s="32"/>
      <c r="IP52" s="32"/>
      <c r="IQ52" s="32"/>
      <c r="IR52" s="32"/>
      <c r="IS52" s="32"/>
      <c r="IT52" s="32"/>
      <c r="IU52" s="32"/>
      <c r="IV52" s="32"/>
    </row>
    <row r="53" spans="1:256" ht="26.4" x14ac:dyDescent="0.25">
      <c r="A53" s="123">
        <v>17</v>
      </c>
      <c r="B53" s="383" t="s">
        <v>1930</v>
      </c>
      <c r="C53" s="124" t="s">
        <v>3361</v>
      </c>
      <c r="D53" s="124" t="s">
        <v>3363</v>
      </c>
      <c r="E53" s="124">
        <v>111</v>
      </c>
      <c r="F53" s="125"/>
      <c r="G53" s="126">
        <v>6</v>
      </c>
      <c r="H53" s="127">
        <v>620</v>
      </c>
      <c r="I53" s="128"/>
      <c r="J53" s="128"/>
      <c r="K53" s="130"/>
      <c r="L53" s="130"/>
      <c r="M53" s="131">
        <v>15.6</v>
      </c>
      <c r="N53" s="132">
        <v>58.6</v>
      </c>
      <c r="O53" s="130">
        <v>3474</v>
      </c>
      <c r="P53" s="163">
        <f t="shared" si="5"/>
        <v>1144.0999999999999</v>
      </c>
      <c r="Q53" s="133">
        <f t="shared" si="6"/>
        <v>287.3</v>
      </c>
      <c r="R53" s="134">
        <f t="shared" si="7"/>
        <v>18.420000000000002</v>
      </c>
      <c r="S53" s="135"/>
      <c r="T53" s="136"/>
      <c r="U53" s="32" t="str">
        <f t="shared" si="8"/>
        <v>Golden Harvest11V76</v>
      </c>
      <c r="V53" s="124" t="str">
        <f t="shared" si="3"/>
        <v>11V76</v>
      </c>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2"/>
      <c r="CQ53" s="32"/>
      <c r="CR53" s="32"/>
      <c r="CS53" s="32"/>
      <c r="CT53" s="32"/>
      <c r="CU53" s="32"/>
      <c r="CV53" s="32"/>
      <c r="CW53" s="32"/>
      <c r="CX53" s="32"/>
      <c r="CY53" s="32"/>
      <c r="CZ53" s="32"/>
      <c r="DA53" s="32"/>
      <c r="DB53" s="32"/>
      <c r="DC53" s="32"/>
      <c r="DD53" s="32"/>
      <c r="DE53" s="32"/>
      <c r="DF53" s="32"/>
      <c r="DG53" s="32"/>
      <c r="DH53" s="32"/>
      <c r="DI53" s="32"/>
      <c r="DJ53" s="32"/>
      <c r="DK53" s="32"/>
      <c r="DL53" s="32"/>
      <c r="DM53" s="32"/>
      <c r="DN53" s="32"/>
      <c r="DO53" s="32"/>
      <c r="DP53" s="32"/>
      <c r="DQ53" s="32"/>
      <c r="DR53" s="32"/>
      <c r="DS53" s="32"/>
      <c r="DT53" s="32"/>
      <c r="DU53" s="32"/>
      <c r="DV53" s="32"/>
      <c r="DW53" s="32"/>
      <c r="DX53" s="32"/>
      <c r="DY53" s="32"/>
      <c r="DZ53" s="32"/>
      <c r="EA53" s="32"/>
      <c r="EB53" s="32"/>
      <c r="EC53" s="32"/>
      <c r="ED53" s="32"/>
      <c r="EE53" s="32"/>
      <c r="EF53" s="32"/>
      <c r="EG53" s="32"/>
      <c r="EH53" s="32"/>
      <c r="EI53" s="32"/>
      <c r="EJ53" s="32"/>
      <c r="EK53" s="32"/>
      <c r="EL53" s="32"/>
      <c r="EM53" s="32"/>
      <c r="EN53" s="32"/>
      <c r="EO53" s="32"/>
      <c r="EP53" s="32"/>
      <c r="EQ53" s="32"/>
      <c r="ER53" s="32"/>
      <c r="ES53" s="32"/>
      <c r="ET53" s="32"/>
      <c r="EU53" s="32"/>
      <c r="EV53" s="32"/>
      <c r="EW53" s="32"/>
      <c r="EX53" s="32"/>
      <c r="EY53" s="32"/>
      <c r="EZ53" s="32"/>
      <c r="FA53" s="32"/>
      <c r="FB53" s="32"/>
      <c r="FC53" s="32"/>
      <c r="FD53" s="32"/>
      <c r="FE53" s="32"/>
      <c r="FF53" s="32"/>
      <c r="FG53" s="32"/>
      <c r="FH53" s="32"/>
      <c r="FI53" s="32"/>
      <c r="FJ53" s="32"/>
      <c r="FK53" s="32"/>
      <c r="FL53" s="32"/>
      <c r="FM53" s="32"/>
      <c r="FN53" s="32"/>
      <c r="FO53" s="32"/>
      <c r="FP53" s="32"/>
      <c r="FQ53" s="32"/>
      <c r="FR53" s="32"/>
      <c r="FS53" s="32"/>
      <c r="FT53" s="32"/>
      <c r="FU53" s="32"/>
      <c r="FV53" s="32"/>
      <c r="FW53" s="32"/>
      <c r="FX53" s="32"/>
      <c r="FY53" s="32"/>
      <c r="FZ53" s="32"/>
      <c r="GA53" s="32"/>
      <c r="GB53" s="32"/>
      <c r="GC53" s="32"/>
      <c r="GD53" s="32"/>
      <c r="GE53" s="32"/>
      <c r="GF53" s="32"/>
      <c r="GG53" s="32"/>
      <c r="GH53" s="32"/>
      <c r="GI53" s="32"/>
      <c r="GJ53" s="32"/>
      <c r="GK53" s="32"/>
      <c r="GL53" s="32"/>
      <c r="GM53" s="32"/>
      <c r="GN53" s="32"/>
      <c r="GO53" s="32"/>
      <c r="GP53" s="32"/>
      <c r="GQ53" s="32"/>
      <c r="GR53" s="32"/>
      <c r="GS53" s="32"/>
      <c r="GT53" s="32"/>
      <c r="GU53" s="32"/>
      <c r="GV53" s="32"/>
      <c r="GW53" s="32"/>
      <c r="GX53" s="32"/>
      <c r="GY53" s="32"/>
      <c r="GZ53" s="32"/>
      <c r="HA53" s="32"/>
      <c r="HB53" s="32"/>
      <c r="HC53" s="32"/>
      <c r="HD53" s="32"/>
      <c r="HE53" s="32"/>
      <c r="HF53" s="32"/>
      <c r="HG53" s="32"/>
      <c r="HH53" s="32"/>
      <c r="HI53" s="32"/>
      <c r="HJ53" s="32"/>
      <c r="HK53" s="32"/>
      <c r="HL53" s="32"/>
      <c r="HM53" s="32"/>
      <c r="HN53" s="32"/>
      <c r="HO53" s="32"/>
      <c r="HP53" s="32"/>
      <c r="HQ53" s="32"/>
      <c r="HR53" s="32"/>
      <c r="HS53" s="32"/>
      <c r="HT53" s="32"/>
      <c r="HU53" s="32"/>
      <c r="HV53" s="32"/>
      <c r="HW53" s="32"/>
      <c r="HX53" s="32"/>
      <c r="HY53" s="32"/>
      <c r="HZ53" s="32"/>
      <c r="IA53" s="32"/>
      <c r="IB53" s="32"/>
      <c r="IC53" s="32"/>
      <c r="ID53" s="32"/>
      <c r="IE53" s="32"/>
      <c r="IF53" s="32"/>
      <c r="IG53" s="32"/>
      <c r="IH53" s="32"/>
      <c r="II53" s="32"/>
      <c r="IJ53" s="32"/>
      <c r="IK53" s="32"/>
      <c r="IL53" s="32"/>
      <c r="IM53" s="32"/>
      <c r="IN53" s="32"/>
      <c r="IO53" s="32"/>
      <c r="IP53" s="32"/>
      <c r="IQ53" s="32"/>
      <c r="IR53" s="32"/>
      <c r="IS53" s="32"/>
      <c r="IT53" s="32"/>
      <c r="IU53" s="32"/>
      <c r="IV53" s="32"/>
    </row>
    <row r="54" spans="1:256" ht="26.4" x14ac:dyDescent="0.25">
      <c r="A54" s="137">
        <v>18</v>
      </c>
      <c r="B54" s="384" t="s">
        <v>1930</v>
      </c>
      <c r="C54" s="138" t="s">
        <v>3364</v>
      </c>
      <c r="D54" s="138" t="s">
        <v>3365</v>
      </c>
      <c r="E54" s="138">
        <v>114</v>
      </c>
      <c r="F54" s="139"/>
      <c r="G54" s="140">
        <v>6</v>
      </c>
      <c r="H54" s="149">
        <v>620</v>
      </c>
      <c r="I54" s="141"/>
      <c r="J54" s="141"/>
      <c r="K54" s="150"/>
      <c r="L54" s="142"/>
      <c r="M54" s="143">
        <v>16.399999999999999</v>
      </c>
      <c r="N54" s="144">
        <v>59.6</v>
      </c>
      <c r="O54" s="142">
        <v>3272</v>
      </c>
      <c r="P54" s="163">
        <f t="shared" si="5"/>
        <v>1060.8</v>
      </c>
      <c r="Q54" s="145">
        <f t="shared" si="6"/>
        <v>268</v>
      </c>
      <c r="R54" s="146">
        <f t="shared" si="7"/>
        <v>16.350000000000001</v>
      </c>
      <c r="S54" s="147"/>
      <c r="T54" s="148"/>
      <c r="U54" s="32" t="str">
        <f t="shared" si="8"/>
        <v>Golden HarvestZM1048BNG</v>
      </c>
      <c r="V54" s="247" t="str">
        <f t="shared" si="3"/>
        <v>ZM1048BNG</v>
      </c>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2"/>
      <c r="CP54" s="32"/>
      <c r="CQ54" s="32"/>
      <c r="CR54" s="32"/>
      <c r="CS54" s="32"/>
      <c r="CT54" s="32"/>
      <c r="CU54" s="32"/>
      <c r="CV54" s="32"/>
      <c r="CW54" s="32"/>
      <c r="CX54" s="32"/>
      <c r="CY54" s="32"/>
      <c r="CZ54" s="32"/>
      <c r="DA54" s="32"/>
      <c r="DB54" s="32"/>
      <c r="DC54" s="32"/>
      <c r="DD54" s="32"/>
      <c r="DE54" s="32"/>
      <c r="DF54" s="32"/>
      <c r="DG54" s="32"/>
      <c r="DH54" s="32"/>
      <c r="DI54" s="32"/>
      <c r="DJ54" s="32"/>
      <c r="DK54" s="32"/>
      <c r="DL54" s="32"/>
      <c r="DM54" s="32"/>
      <c r="DN54" s="32"/>
      <c r="DO54" s="32"/>
      <c r="DP54" s="32"/>
      <c r="DQ54" s="32"/>
      <c r="DR54" s="32"/>
      <c r="DS54" s="32"/>
      <c r="DT54" s="32"/>
      <c r="DU54" s="32"/>
      <c r="DV54" s="32"/>
      <c r="DW54" s="32"/>
      <c r="DX54" s="32"/>
      <c r="DY54" s="32"/>
      <c r="DZ54" s="32"/>
      <c r="EA54" s="32"/>
      <c r="EB54" s="32"/>
      <c r="EC54" s="32"/>
      <c r="ED54" s="32"/>
      <c r="EE54" s="32"/>
      <c r="EF54" s="32"/>
      <c r="EG54" s="32"/>
      <c r="EH54" s="32"/>
      <c r="EI54" s="32"/>
      <c r="EJ54" s="32"/>
      <c r="EK54" s="32"/>
      <c r="EL54" s="32"/>
      <c r="EM54" s="32"/>
      <c r="EN54" s="32"/>
      <c r="EO54" s="32"/>
      <c r="EP54" s="32"/>
      <c r="EQ54" s="32"/>
      <c r="ER54" s="32"/>
      <c r="ES54" s="32"/>
      <c r="ET54" s="32"/>
      <c r="EU54" s="32"/>
      <c r="EV54" s="32"/>
      <c r="EW54" s="32"/>
      <c r="EX54" s="32"/>
      <c r="EY54" s="32"/>
      <c r="EZ54" s="32"/>
      <c r="FA54" s="32"/>
      <c r="FB54" s="32"/>
      <c r="FC54" s="32"/>
      <c r="FD54" s="32"/>
      <c r="FE54" s="32"/>
      <c r="FF54" s="32"/>
      <c r="FG54" s="32"/>
      <c r="FH54" s="32"/>
      <c r="FI54" s="32"/>
      <c r="FJ54" s="32"/>
      <c r="FK54" s="32"/>
      <c r="FL54" s="32"/>
      <c r="FM54" s="32"/>
      <c r="FN54" s="32"/>
      <c r="FO54" s="32"/>
      <c r="FP54" s="32"/>
      <c r="FQ54" s="32"/>
      <c r="FR54" s="32"/>
      <c r="FS54" s="32"/>
      <c r="FT54" s="32"/>
      <c r="FU54" s="32"/>
      <c r="FV54" s="32"/>
      <c r="FW54" s="32"/>
      <c r="FX54" s="32"/>
      <c r="FY54" s="32"/>
      <c r="FZ54" s="32"/>
      <c r="GA54" s="32"/>
      <c r="GB54" s="32"/>
      <c r="GC54" s="32"/>
      <c r="GD54" s="32"/>
      <c r="GE54" s="32"/>
      <c r="GF54" s="32"/>
      <c r="GG54" s="32"/>
      <c r="GH54" s="32"/>
      <c r="GI54" s="32"/>
      <c r="GJ54" s="32"/>
      <c r="GK54" s="32"/>
      <c r="GL54" s="32"/>
      <c r="GM54" s="32"/>
      <c r="GN54" s="32"/>
      <c r="GO54" s="32"/>
      <c r="GP54" s="32"/>
      <c r="GQ54" s="32"/>
      <c r="GR54" s="32"/>
      <c r="GS54" s="32"/>
      <c r="GT54" s="32"/>
      <c r="GU54" s="32"/>
      <c r="GV54" s="32"/>
      <c r="GW54" s="32"/>
      <c r="GX54" s="32"/>
      <c r="GY54" s="32"/>
      <c r="GZ54" s="32"/>
      <c r="HA54" s="32"/>
      <c r="HB54" s="32"/>
      <c r="HC54" s="32"/>
      <c r="HD54" s="32"/>
      <c r="HE54" s="32"/>
      <c r="HF54" s="32"/>
      <c r="HG54" s="32"/>
      <c r="HH54" s="32"/>
      <c r="HI54" s="32"/>
      <c r="HJ54" s="32"/>
      <c r="HK54" s="32"/>
      <c r="HL54" s="32"/>
      <c r="HM54" s="32"/>
      <c r="HN54" s="32"/>
      <c r="HO54" s="32"/>
      <c r="HP54" s="32"/>
      <c r="HQ54" s="32"/>
      <c r="HR54" s="32"/>
      <c r="HS54" s="32"/>
      <c r="HT54" s="32"/>
      <c r="HU54" s="32"/>
      <c r="HV54" s="32"/>
      <c r="HW54" s="32"/>
      <c r="HX54" s="32"/>
      <c r="HY54" s="32"/>
      <c r="HZ54" s="32"/>
      <c r="IA54" s="32"/>
      <c r="IB54" s="32"/>
      <c r="IC54" s="32"/>
      <c r="ID54" s="32"/>
      <c r="IE54" s="32"/>
      <c r="IF54" s="32"/>
      <c r="IG54" s="32"/>
      <c r="IH54" s="32"/>
      <c r="II54" s="32"/>
      <c r="IJ54" s="32"/>
      <c r="IK54" s="32"/>
      <c r="IL54" s="32"/>
      <c r="IM54" s="32"/>
      <c r="IN54" s="32"/>
      <c r="IO54" s="32"/>
      <c r="IP54" s="32"/>
      <c r="IQ54" s="32"/>
      <c r="IR54" s="32"/>
      <c r="IS54" s="32"/>
      <c r="IT54" s="32"/>
      <c r="IU54" s="32"/>
      <c r="IV54" s="32"/>
    </row>
    <row r="55" spans="1:256" ht="26.4" x14ac:dyDescent="0.25">
      <c r="A55" s="137">
        <v>19</v>
      </c>
      <c r="B55" s="384" t="s">
        <v>1930</v>
      </c>
      <c r="C55" s="138" t="s">
        <v>3366</v>
      </c>
      <c r="D55" s="138" t="s">
        <v>3367</v>
      </c>
      <c r="E55" s="138">
        <v>114</v>
      </c>
      <c r="F55" s="139"/>
      <c r="G55" s="140">
        <v>6</v>
      </c>
      <c r="H55" s="149">
        <v>618</v>
      </c>
      <c r="I55" s="141"/>
      <c r="J55" s="141"/>
      <c r="K55" s="150"/>
      <c r="L55" s="142"/>
      <c r="M55" s="143">
        <v>18.100000000000001</v>
      </c>
      <c r="N55" s="144">
        <v>56.6</v>
      </c>
      <c r="O55" s="142">
        <v>3426</v>
      </c>
      <c r="P55" s="163">
        <f t="shared" si="5"/>
        <v>1077.5999999999999</v>
      </c>
      <c r="Q55" s="145">
        <f t="shared" si="6"/>
        <v>275.8</v>
      </c>
      <c r="R55" s="146">
        <f t="shared" si="7"/>
        <v>15.24</v>
      </c>
      <c r="S55" s="147"/>
      <c r="T55" s="148"/>
      <c r="U55" s="32" t="str">
        <f t="shared" si="8"/>
        <v>Golden Harvest14B32</v>
      </c>
      <c r="V55" s="247" t="str">
        <f t="shared" si="3"/>
        <v>14B32</v>
      </c>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2"/>
      <c r="CP55" s="32"/>
      <c r="CQ55" s="32"/>
      <c r="CR55" s="32"/>
      <c r="CS55" s="32"/>
      <c r="CT55" s="32"/>
      <c r="CU55" s="32"/>
      <c r="CV55" s="32"/>
      <c r="CW55" s="32"/>
      <c r="CX55" s="32"/>
      <c r="CY55" s="32"/>
      <c r="CZ55" s="32"/>
      <c r="DA55" s="32"/>
      <c r="DB55" s="32"/>
      <c r="DC55" s="32"/>
      <c r="DD55" s="32"/>
      <c r="DE55" s="32"/>
      <c r="DF55" s="32"/>
      <c r="DG55" s="32"/>
      <c r="DH55" s="32"/>
      <c r="DI55" s="32"/>
      <c r="DJ55" s="32"/>
      <c r="DK55" s="32"/>
      <c r="DL55" s="32"/>
      <c r="DM55" s="32"/>
      <c r="DN55" s="32"/>
      <c r="DO55" s="32"/>
      <c r="DP55" s="32"/>
      <c r="DQ55" s="32"/>
      <c r="DR55" s="32"/>
      <c r="DS55" s="32"/>
      <c r="DT55" s="32"/>
      <c r="DU55" s="32"/>
      <c r="DV55" s="32"/>
      <c r="DW55" s="32"/>
      <c r="DX55" s="32"/>
      <c r="DY55" s="32"/>
      <c r="DZ55" s="32"/>
      <c r="EA55" s="32"/>
      <c r="EB55" s="32"/>
      <c r="EC55" s="32"/>
      <c r="ED55" s="32"/>
      <c r="EE55" s="32"/>
      <c r="EF55" s="32"/>
      <c r="EG55" s="32"/>
      <c r="EH55" s="32"/>
      <c r="EI55" s="32"/>
      <c r="EJ55" s="32"/>
      <c r="EK55" s="32"/>
      <c r="EL55" s="32"/>
      <c r="EM55" s="32"/>
      <c r="EN55" s="32"/>
      <c r="EO55" s="32"/>
      <c r="EP55" s="32"/>
      <c r="EQ55" s="32"/>
      <c r="ER55" s="32"/>
      <c r="ES55" s="32"/>
      <c r="ET55" s="32"/>
      <c r="EU55" s="32"/>
      <c r="EV55" s="32"/>
      <c r="EW55" s="32"/>
      <c r="EX55" s="32"/>
      <c r="EY55" s="32"/>
      <c r="EZ55" s="32"/>
      <c r="FA55" s="32"/>
      <c r="FB55" s="32"/>
      <c r="FC55" s="32"/>
      <c r="FD55" s="32"/>
      <c r="FE55" s="32"/>
      <c r="FF55" s="32"/>
      <c r="FG55" s="32"/>
      <c r="FH55" s="32"/>
      <c r="FI55" s="32"/>
      <c r="FJ55" s="32"/>
      <c r="FK55" s="32"/>
      <c r="FL55" s="32"/>
      <c r="FM55" s="32"/>
      <c r="FN55" s="32"/>
      <c r="FO55" s="32"/>
      <c r="FP55" s="32"/>
      <c r="FQ55" s="32"/>
      <c r="FR55" s="32"/>
      <c r="FS55" s="32"/>
      <c r="FT55" s="32"/>
      <c r="FU55" s="32"/>
      <c r="FV55" s="32"/>
      <c r="FW55" s="32"/>
      <c r="FX55" s="32"/>
      <c r="FY55" s="32"/>
      <c r="FZ55" s="32"/>
      <c r="GA55" s="32"/>
      <c r="GB55" s="32"/>
      <c r="GC55" s="32"/>
      <c r="GD55" s="32"/>
      <c r="GE55" s="32"/>
      <c r="GF55" s="32"/>
      <c r="GG55" s="32"/>
      <c r="GH55" s="32"/>
      <c r="GI55" s="32"/>
      <c r="GJ55" s="32"/>
      <c r="GK55" s="32"/>
      <c r="GL55" s="32"/>
      <c r="GM55" s="32"/>
      <c r="GN55" s="32"/>
      <c r="GO55" s="32"/>
      <c r="GP55" s="32"/>
      <c r="GQ55" s="32"/>
      <c r="GR55" s="32"/>
      <c r="GS55" s="32"/>
      <c r="GT55" s="32"/>
      <c r="GU55" s="32"/>
      <c r="GV55" s="32"/>
      <c r="GW55" s="32"/>
      <c r="GX55" s="32"/>
      <c r="GY55" s="32"/>
      <c r="GZ55" s="32"/>
      <c r="HA55" s="32"/>
      <c r="HB55" s="32"/>
      <c r="HC55" s="32"/>
      <c r="HD55" s="32"/>
      <c r="HE55" s="32"/>
      <c r="HF55" s="32"/>
      <c r="HG55" s="32"/>
      <c r="HH55" s="32"/>
      <c r="HI55" s="32"/>
      <c r="HJ55" s="32"/>
      <c r="HK55" s="32"/>
      <c r="HL55" s="32"/>
      <c r="HM55" s="32"/>
      <c r="HN55" s="32"/>
      <c r="HO55" s="32"/>
      <c r="HP55" s="32"/>
      <c r="HQ55" s="32"/>
      <c r="HR55" s="32"/>
      <c r="HS55" s="32"/>
      <c r="HT55" s="32"/>
      <c r="HU55" s="32"/>
      <c r="HV55" s="32"/>
      <c r="HW55" s="32"/>
      <c r="HX55" s="32"/>
      <c r="HY55" s="32"/>
      <c r="HZ55" s="32"/>
      <c r="IA55" s="32"/>
      <c r="IB55" s="32"/>
      <c r="IC55" s="32"/>
      <c r="ID55" s="32"/>
      <c r="IE55" s="32"/>
      <c r="IF55" s="32"/>
      <c r="IG55" s="32"/>
      <c r="IH55" s="32"/>
      <c r="II55" s="32"/>
      <c r="IJ55" s="32"/>
      <c r="IK55" s="32"/>
      <c r="IL55" s="32"/>
      <c r="IM55" s="32"/>
      <c r="IN55" s="32"/>
      <c r="IO55" s="32"/>
      <c r="IP55" s="32"/>
      <c r="IQ55" s="32"/>
      <c r="IR55" s="32"/>
      <c r="IS55" s="32"/>
      <c r="IT55" s="32"/>
      <c r="IU55" s="32"/>
      <c r="IV55" s="32"/>
    </row>
    <row r="56" spans="1:256" ht="26.4" x14ac:dyDescent="0.25">
      <c r="A56" s="137">
        <v>20</v>
      </c>
      <c r="B56" s="384" t="s">
        <v>1930</v>
      </c>
      <c r="C56" s="138" t="s">
        <v>3368</v>
      </c>
      <c r="D56" s="138" t="s">
        <v>3369</v>
      </c>
      <c r="E56" s="138">
        <v>115</v>
      </c>
      <c r="F56" s="139"/>
      <c r="G56" s="140">
        <v>6</v>
      </c>
      <c r="H56" s="149">
        <v>618</v>
      </c>
      <c r="I56" s="141"/>
      <c r="J56" s="141"/>
      <c r="K56" s="150"/>
      <c r="L56" s="142"/>
      <c r="M56" s="143">
        <v>19.399999999999999</v>
      </c>
      <c r="N56" s="144">
        <v>58.4</v>
      </c>
      <c r="O56" s="142">
        <v>3622</v>
      </c>
      <c r="P56" s="163">
        <f t="shared" si="5"/>
        <v>1110.1999999999998</v>
      </c>
      <c r="Q56" s="145">
        <f t="shared" si="6"/>
        <v>287</v>
      </c>
      <c r="R56" s="146">
        <f t="shared" si="7"/>
        <v>14.799999999999999</v>
      </c>
      <c r="S56" s="147"/>
      <c r="T56" s="148"/>
      <c r="U56" s="32" t="str">
        <f t="shared" si="8"/>
        <v>Golden Harvest15J97</v>
      </c>
      <c r="V56" s="247" t="str">
        <f t="shared" si="3"/>
        <v>15J97</v>
      </c>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2"/>
      <c r="CP56" s="32"/>
      <c r="CQ56" s="32"/>
      <c r="CR56" s="32"/>
      <c r="CS56" s="32"/>
      <c r="CT56" s="32"/>
      <c r="CU56" s="32"/>
      <c r="CV56" s="32"/>
      <c r="CW56" s="32"/>
      <c r="CX56" s="32"/>
      <c r="CY56" s="32"/>
      <c r="CZ56" s="32"/>
      <c r="DA56" s="32"/>
      <c r="DB56" s="32"/>
      <c r="DC56" s="32"/>
      <c r="DD56" s="32"/>
      <c r="DE56" s="32"/>
      <c r="DF56" s="32"/>
      <c r="DG56" s="32"/>
      <c r="DH56" s="32"/>
      <c r="DI56" s="32"/>
      <c r="DJ56" s="32"/>
      <c r="DK56" s="32"/>
      <c r="DL56" s="32"/>
      <c r="DM56" s="32"/>
      <c r="DN56" s="32"/>
      <c r="DO56" s="32"/>
      <c r="DP56" s="32"/>
      <c r="DQ56" s="32"/>
      <c r="DR56" s="32"/>
      <c r="DS56" s="32"/>
      <c r="DT56" s="32"/>
      <c r="DU56" s="32"/>
      <c r="DV56" s="32"/>
      <c r="DW56" s="32"/>
      <c r="DX56" s="32"/>
      <c r="DY56" s="32"/>
      <c r="DZ56" s="32"/>
      <c r="EA56" s="32"/>
      <c r="EB56" s="32"/>
      <c r="EC56" s="32"/>
      <c r="ED56" s="32"/>
      <c r="EE56" s="32"/>
      <c r="EF56" s="32"/>
      <c r="EG56" s="32"/>
      <c r="EH56" s="32"/>
      <c r="EI56" s="32"/>
      <c r="EJ56" s="32"/>
      <c r="EK56" s="32"/>
      <c r="EL56" s="32"/>
      <c r="EM56" s="32"/>
      <c r="EN56" s="32"/>
      <c r="EO56" s="32"/>
      <c r="EP56" s="32"/>
      <c r="EQ56" s="32"/>
      <c r="ER56" s="32"/>
      <c r="ES56" s="32"/>
      <c r="ET56" s="32"/>
      <c r="EU56" s="32"/>
      <c r="EV56" s="32"/>
      <c r="EW56" s="32"/>
      <c r="EX56" s="32"/>
      <c r="EY56" s="32"/>
      <c r="EZ56" s="32"/>
      <c r="FA56" s="32"/>
      <c r="FB56" s="32"/>
      <c r="FC56" s="32"/>
      <c r="FD56" s="32"/>
      <c r="FE56" s="32"/>
      <c r="FF56" s="32"/>
      <c r="FG56" s="32"/>
      <c r="FH56" s="32"/>
      <c r="FI56" s="32"/>
      <c r="FJ56" s="32"/>
      <c r="FK56" s="32"/>
      <c r="FL56" s="32"/>
      <c r="FM56" s="32"/>
      <c r="FN56" s="32"/>
      <c r="FO56" s="32"/>
      <c r="FP56" s="32"/>
      <c r="FQ56" s="32"/>
      <c r="FR56" s="32"/>
      <c r="FS56" s="32"/>
      <c r="FT56" s="32"/>
      <c r="FU56" s="32"/>
      <c r="FV56" s="32"/>
      <c r="FW56" s="32"/>
      <c r="FX56" s="32"/>
      <c r="FY56" s="32"/>
      <c r="FZ56" s="32"/>
      <c r="GA56" s="32"/>
      <c r="GB56" s="32"/>
      <c r="GC56" s="32"/>
      <c r="GD56" s="32"/>
      <c r="GE56" s="32"/>
      <c r="GF56" s="32"/>
      <c r="GG56" s="32"/>
      <c r="GH56" s="32"/>
      <c r="GI56" s="32"/>
      <c r="GJ56" s="32"/>
      <c r="GK56" s="32"/>
      <c r="GL56" s="32"/>
      <c r="GM56" s="32"/>
      <c r="GN56" s="32"/>
      <c r="GO56" s="32"/>
      <c r="GP56" s="32"/>
      <c r="GQ56" s="32"/>
      <c r="GR56" s="32"/>
      <c r="GS56" s="32"/>
      <c r="GT56" s="32"/>
      <c r="GU56" s="32"/>
      <c r="GV56" s="32"/>
      <c r="GW56" s="32"/>
      <c r="GX56" s="32"/>
      <c r="GY56" s="32"/>
      <c r="GZ56" s="32"/>
      <c r="HA56" s="32"/>
      <c r="HB56" s="32"/>
      <c r="HC56" s="32"/>
      <c r="HD56" s="32"/>
      <c r="HE56" s="32"/>
      <c r="HF56" s="32"/>
      <c r="HG56" s="32"/>
      <c r="HH56" s="32"/>
      <c r="HI56" s="32"/>
      <c r="HJ56" s="32"/>
      <c r="HK56" s="32"/>
      <c r="HL56" s="32"/>
      <c r="HM56" s="32"/>
      <c r="HN56" s="32"/>
      <c r="HO56" s="32"/>
      <c r="HP56" s="32"/>
      <c r="HQ56" s="32"/>
      <c r="HR56" s="32"/>
      <c r="HS56" s="32"/>
      <c r="HT56" s="32"/>
      <c r="HU56" s="32"/>
      <c r="HV56" s="32"/>
      <c r="HW56" s="32"/>
      <c r="HX56" s="32"/>
      <c r="HY56" s="32"/>
      <c r="HZ56" s="32"/>
      <c r="IA56" s="32"/>
      <c r="IB56" s="32"/>
      <c r="IC56" s="32"/>
      <c r="ID56" s="32"/>
      <c r="IE56" s="32"/>
      <c r="IF56" s="32"/>
      <c r="IG56" s="32"/>
      <c r="IH56" s="32"/>
      <c r="II56" s="32"/>
      <c r="IJ56" s="32"/>
      <c r="IK56" s="32"/>
      <c r="IL56" s="32"/>
      <c r="IM56" s="32"/>
      <c r="IN56" s="32"/>
      <c r="IO56" s="32"/>
      <c r="IP56" s="32"/>
      <c r="IQ56" s="32"/>
      <c r="IR56" s="32"/>
      <c r="IS56" s="32"/>
      <c r="IT56" s="32"/>
      <c r="IU56" s="32"/>
      <c r="IV56" s="32"/>
    </row>
    <row r="57" spans="1:256" x14ac:dyDescent="0.25">
      <c r="A57" s="123">
        <v>21</v>
      </c>
      <c r="B57" s="385" t="s">
        <v>3342</v>
      </c>
      <c r="C57" s="124" t="s">
        <v>3339</v>
      </c>
      <c r="D57" s="124" t="s">
        <v>3337</v>
      </c>
      <c r="E57" s="124">
        <v>107</v>
      </c>
      <c r="F57" s="125"/>
      <c r="G57" s="126">
        <v>6</v>
      </c>
      <c r="H57" s="127">
        <v>616</v>
      </c>
      <c r="I57" s="128"/>
      <c r="J57" s="128"/>
      <c r="K57" s="129"/>
      <c r="L57" s="130"/>
      <c r="M57" s="131">
        <v>15.7</v>
      </c>
      <c r="N57" s="132">
        <v>57.5</v>
      </c>
      <c r="O57" s="130">
        <v>3080</v>
      </c>
      <c r="P57" s="163">
        <f t="shared" si="5"/>
        <v>1019.1</v>
      </c>
      <c r="Q57" s="133">
        <f t="shared" si="6"/>
        <v>256.10000000000002</v>
      </c>
      <c r="R57" s="134">
        <f t="shared" si="7"/>
        <v>16.32</v>
      </c>
      <c r="S57" s="135"/>
      <c r="T57" s="136"/>
      <c r="U57" s="32" t="str">
        <f t="shared" si="8"/>
        <v>Axis 57Z69</v>
      </c>
      <c r="V57" s="124" t="str">
        <f t="shared" si="3"/>
        <v>57Z69</v>
      </c>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2"/>
      <c r="CP57" s="32"/>
      <c r="CQ57" s="32"/>
      <c r="CR57" s="32"/>
      <c r="CS57" s="32"/>
      <c r="CT57" s="32"/>
      <c r="CU57" s="32"/>
      <c r="CV57" s="32"/>
      <c r="CW57" s="32"/>
      <c r="CX57" s="32"/>
      <c r="CY57" s="32"/>
      <c r="CZ57" s="32"/>
      <c r="DA57" s="32"/>
      <c r="DB57" s="32"/>
      <c r="DC57" s="32"/>
      <c r="DD57" s="32"/>
      <c r="DE57" s="32"/>
      <c r="DF57" s="32"/>
      <c r="DG57" s="32"/>
      <c r="DH57" s="32"/>
      <c r="DI57" s="32"/>
      <c r="DJ57" s="32"/>
      <c r="DK57" s="32"/>
      <c r="DL57" s="32"/>
      <c r="DM57" s="32"/>
      <c r="DN57" s="32"/>
      <c r="DO57" s="32"/>
      <c r="DP57" s="32"/>
      <c r="DQ57" s="32"/>
      <c r="DR57" s="32"/>
      <c r="DS57" s="32"/>
      <c r="DT57" s="32"/>
      <c r="DU57" s="32"/>
      <c r="DV57" s="32"/>
      <c r="DW57" s="32"/>
      <c r="DX57" s="32"/>
      <c r="DY57" s="32"/>
      <c r="DZ57" s="32"/>
      <c r="EA57" s="32"/>
      <c r="EB57" s="32"/>
      <c r="EC57" s="32"/>
      <c r="ED57" s="32"/>
      <c r="EE57" s="32"/>
      <c r="EF57" s="32"/>
      <c r="EG57" s="32"/>
      <c r="EH57" s="32"/>
      <c r="EI57" s="32"/>
      <c r="EJ57" s="32"/>
      <c r="EK57" s="32"/>
      <c r="EL57" s="32"/>
      <c r="EM57" s="32"/>
      <c r="EN57" s="32"/>
      <c r="EO57" s="32"/>
      <c r="EP57" s="32"/>
      <c r="EQ57" s="32"/>
      <c r="ER57" s="32"/>
      <c r="ES57" s="32"/>
      <c r="ET57" s="32"/>
      <c r="EU57" s="32"/>
      <c r="EV57" s="32"/>
      <c r="EW57" s="32"/>
      <c r="EX57" s="32"/>
      <c r="EY57" s="32"/>
      <c r="EZ57" s="32"/>
      <c r="FA57" s="32"/>
      <c r="FB57" s="32"/>
      <c r="FC57" s="32"/>
      <c r="FD57" s="32"/>
      <c r="FE57" s="32"/>
      <c r="FF57" s="32"/>
      <c r="FG57" s="32"/>
      <c r="FH57" s="32"/>
      <c r="FI57" s="32"/>
      <c r="FJ57" s="32"/>
      <c r="FK57" s="32"/>
      <c r="FL57" s="32"/>
      <c r="FM57" s="32"/>
      <c r="FN57" s="32"/>
      <c r="FO57" s="32"/>
      <c r="FP57" s="32"/>
      <c r="FQ57" s="32"/>
      <c r="FR57" s="32"/>
      <c r="FS57" s="32"/>
      <c r="FT57" s="32"/>
      <c r="FU57" s="32"/>
      <c r="FV57" s="32"/>
      <c r="FW57" s="32"/>
      <c r="FX57" s="32"/>
      <c r="FY57" s="32"/>
      <c r="FZ57" s="32"/>
      <c r="GA57" s="32"/>
      <c r="GB57" s="32"/>
      <c r="GC57" s="32"/>
      <c r="GD57" s="32"/>
      <c r="GE57" s="32"/>
      <c r="GF57" s="32"/>
      <c r="GG57" s="32"/>
      <c r="GH57" s="32"/>
      <c r="GI57" s="32"/>
      <c r="GJ57" s="32"/>
      <c r="GK57" s="32"/>
      <c r="GL57" s="32"/>
      <c r="GM57" s="32"/>
      <c r="GN57" s="32"/>
      <c r="GO57" s="32"/>
      <c r="GP57" s="32"/>
      <c r="GQ57" s="32"/>
      <c r="GR57" s="32"/>
      <c r="GS57" s="32"/>
      <c r="GT57" s="32"/>
      <c r="GU57" s="32"/>
      <c r="GV57" s="32"/>
      <c r="GW57" s="32"/>
      <c r="GX57" s="32"/>
      <c r="GY57" s="32"/>
      <c r="GZ57" s="32"/>
      <c r="HA57" s="32"/>
      <c r="HB57" s="32"/>
      <c r="HC57" s="32"/>
      <c r="HD57" s="32"/>
      <c r="HE57" s="32"/>
      <c r="HF57" s="32"/>
      <c r="HG57" s="32"/>
      <c r="HH57" s="32"/>
      <c r="HI57" s="32"/>
      <c r="HJ57" s="32"/>
      <c r="HK57" s="32"/>
      <c r="HL57" s="32"/>
      <c r="HM57" s="32"/>
      <c r="HN57" s="32"/>
      <c r="HO57" s="32"/>
      <c r="HP57" s="32"/>
      <c r="HQ57" s="32"/>
      <c r="HR57" s="32"/>
      <c r="HS57" s="32"/>
      <c r="HT57" s="32"/>
      <c r="HU57" s="32"/>
      <c r="HV57" s="32"/>
      <c r="HW57" s="32"/>
      <c r="HX57" s="32"/>
      <c r="HY57" s="32"/>
      <c r="HZ57" s="32"/>
      <c r="IA57" s="32"/>
      <c r="IB57" s="32"/>
      <c r="IC57" s="32"/>
      <c r="ID57" s="32"/>
      <c r="IE57" s="32"/>
      <c r="IF57" s="32"/>
      <c r="IG57" s="32"/>
      <c r="IH57" s="32"/>
      <c r="II57" s="32"/>
      <c r="IJ57" s="32"/>
      <c r="IK57" s="32"/>
      <c r="IL57" s="32"/>
      <c r="IM57" s="32"/>
      <c r="IN57" s="32"/>
      <c r="IO57" s="32"/>
      <c r="IP57" s="32"/>
      <c r="IQ57" s="32"/>
      <c r="IR57" s="32"/>
      <c r="IS57" s="32"/>
      <c r="IT57" s="32"/>
      <c r="IU57" s="32"/>
      <c r="IV57" s="32"/>
    </row>
    <row r="58" spans="1:256" x14ac:dyDescent="0.25">
      <c r="A58" s="123">
        <v>22</v>
      </c>
      <c r="B58" s="385" t="s">
        <v>3342</v>
      </c>
      <c r="C58" s="124" t="s">
        <v>3338</v>
      </c>
      <c r="D58" s="124" t="s">
        <v>3337</v>
      </c>
      <c r="E58" s="124">
        <v>113</v>
      </c>
      <c r="F58" s="125"/>
      <c r="G58" s="126">
        <v>6</v>
      </c>
      <c r="H58" s="127">
        <v>614</v>
      </c>
      <c r="I58" s="128"/>
      <c r="J58" s="128"/>
      <c r="K58" s="129"/>
      <c r="L58" s="130"/>
      <c r="M58" s="131">
        <v>16</v>
      </c>
      <c r="N58" s="132">
        <v>59.3</v>
      </c>
      <c r="O58" s="130">
        <v>3582</v>
      </c>
      <c r="P58" s="163">
        <f t="shared" si="5"/>
        <v>1181.8999999999999</v>
      </c>
      <c r="Q58" s="133">
        <f t="shared" si="6"/>
        <v>297.70000000000005</v>
      </c>
      <c r="R58" s="134">
        <f t="shared" si="7"/>
        <v>18.610000000000003</v>
      </c>
      <c r="S58" s="135"/>
      <c r="T58" s="136"/>
      <c r="U58" s="32" t="str">
        <f t="shared" si="8"/>
        <v>Axis 63F60</v>
      </c>
      <c r="V58" s="124" t="str">
        <f t="shared" si="3"/>
        <v>63F60</v>
      </c>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2"/>
      <c r="CP58" s="32"/>
      <c r="CQ58" s="32"/>
      <c r="CR58" s="32"/>
      <c r="CS58" s="32"/>
      <c r="CT58" s="32"/>
      <c r="CU58" s="32"/>
      <c r="CV58" s="32"/>
      <c r="CW58" s="32"/>
      <c r="CX58" s="32"/>
      <c r="CY58" s="32"/>
      <c r="CZ58" s="32"/>
      <c r="DA58" s="32"/>
      <c r="DB58" s="32"/>
      <c r="DC58" s="32"/>
      <c r="DD58" s="32"/>
      <c r="DE58" s="32"/>
      <c r="DF58" s="32"/>
      <c r="DG58" s="32"/>
      <c r="DH58" s="32"/>
      <c r="DI58" s="32"/>
      <c r="DJ58" s="32"/>
      <c r="DK58" s="32"/>
      <c r="DL58" s="32"/>
      <c r="DM58" s="32"/>
      <c r="DN58" s="32"/>
      <c r="DO58" s="32"/>
      <c r="DP58" s="32"/>
      <c r="DQ58" s="32"/>
      <c r="DR58" s="32"/>
      <c r="DS58" s="32"/>
      <c r="DT58" s="32"/>
      <c r="DU58" s="32"/>
      <c r="DV58" s="32"/>
      <c r="DW58" s="32"/>
      <c r="DX58" s="32"/>
      <c r="DY58" s="32"/>
      <c r="DZ58" s="32"/>
      <c r="EA58" s="32"/>
      <c r="EB58" s="32"/>
      <c r="EC58" s="32"/>
      <c r="ED58" s="32"/>
      <c r="EE58" s="32"/>
      <c r="EF58" s="32"/>
      <c r="EG58" s="32"/>
      <c r="EH58" s="32"/>
      <c r="EI58" s="32"/>
      <c r="EJ58" s="32"/>
      <c r="EK58" s="32"/>
      <c r="EL58" s="32"/>
      <c r="EM58" s="32"/>
      <c r="EN58" s="32"/>
      <c r="EO58" s="32"/>
      <c r="EP58" s="32"/>
      <c r="EQ58" s="32"/>
      <c r="ER58" s="32"/>
      <c r="ES58" s="32"/>
      <c r="ET58" s="32"/>
      <c r="EU58" s="32"/>
      <c r="EV58" s="32"/>
      <c r="EW58" s="32"/>
      <c r="EX58" s="32"/>
      <c r="EY58" s="32"/>
      <c r="EZ58" s="32"/>
      <c r="FA58" s="32"/>
      <c r="FB58" s="32"/>
      <c r="FC58" s="32"/>
      <c r="FD58" s="32"/>
      <c r="FE58" s="32"/>
      <c r="FF58" s="32"/>
      <c r="FG58" s="32"/>
      <c r="FH58" s="32"/>
      <c r="FI58" s="32"/>
      <c r="FJ58" s="32"/>
      <c r="FK58" s="32"/>
      <c r="FL58" s="32"/>
      <c r="FM58" s="32"/>
      <c r="FN58" s="32"/>
      <c r="FO58" s="32"/>
      <c r="FP58" s="32"/>
      <c r="FQ58" s="32"/>
      <c r="FR58" s="32"/>
      <c r="FS58" s="32"/>
      <c r="FT58" s="32"/>
      <c r="FU58" s="32"/>
      <c r="FV58" s="32"/>
      <c r="FW58" s="32"/>
      <c r="FX58" s="32"/>
      <c r="FY58" s="32"/>
      <c r="FZ58" s="32"/>
      <c r="GA58" s="32"/>
      <c r="GB58" s="32"/>
      <c r="GC58" s="32"/>
      <c r="GD58" s="32"/>
      <c r="GE58" s="32"/>
      <c r="GF58" s="32"/>
      <c r="GG58" s="32"/>
      <c r="GH58" s="32"/>
      <c r="GI58" s="32"/>
      <c r="GJ58" s="32"/>
      <c r="GK58" s="32"/>
      <c r="GL58" s="32"/>
      <c r="GM58" s="32"/>
      <c r="GN58" s="32"/>
      <c r="GO58" s="32"/>
      <c r="GP58" s="32"/>
      <c r="GQ58" s="32"/>
      <c r="GR58" s="32"/>
      <c r="GS58" s="32"/>
      <c r="GT58" s="32"/>
      <c r="GU58" s="32"/>
      <c r="GV58" s="32"/>
      <c r="GW58" s="32"/>
      <c r="GX58" s="32"/>
      <c r="GY58" s="32"/>
      <c r="GZ58" s="32"/>
      <c r="HA58" s="32"/>
      <c r="HB58" s="32"/>
      <c r="HC58" s="32"/>
      <c r="HD58" s="32"/>
      <c r="HE58" s="32"/>
      <c r="HF58" s="32"/>
      <c r="HG58" s="32"/>
      <c r="HH58" s="32"/>
      <c r="HI58" s="32"/>
      <c r="HJ58" s="32"/>
      <c r="HK58" s="32"/>
      <c r="HL58" s="32"/>
      <c r="HM58" s="32"/>
      <c r="HN58" s="32"/>
      <c r="HO58" s="32"/>
      <c r="HP58" s="32"/>
      <c r="HQ58" s="32"/>
      <c r="HR58" s="32"/>
      <c r="HS58" s="32"/>
      <c r="HT58" s="32"/>
      <c r="HU58" s="32"/>
      <c r="HV58" s="32"/>
      <c r="HW58" s="32"/>
      <c r="HX58" s="32"/>
      <c r="HY58" s="32"/>
      <c r="HZ58" s="32"/>
      <c r="IA58" s="32"/>
      <c r="IB58" s="32"/>
      <c r="IC58" s="32"/>
      <c r="ID58" s="32"/>
      <c r="IE58" s="32"/>
      <c r="IF58" s="32"/>
      <c r="IG58" s="32"/>
      <c r="IH58" s="32"/>
      <c r="II58" s="32"/>
      <c r="IJ58" s="32"/>
      <c r="IK58" s="32"/>
      <c r="IL58" s="32"/>
      <c r="IM58" s="32"/>
      <c r="IN58" s="32"/>
      <c r="IO58" s="32"/>
      <c r="IP58" s="32"/>
      <c r="IQ58" s="32"/>
      <c r="IR58" s="32"/>
      <c r="IS58" s="32"/>
      <c r="IT58" s="32"/>
      <c r="IU58" s="32"/>
      <c r="IV58" s="32"/>
    </row>
    <row r="59" spans="1:256" x14ac:dyDescent="0.25">
      <c r="A59" s="137"/>
      <c r="B59" s="138"/>
      <c r="C59" s="138"/>
      <c r="D59" s="138" t="str">
        <f>IF((ISERROR(VLOOKUP($U59,Lookups!#REF!,4,FALSE)))=FALSE,((VLOOKUP($U59,Lookups!$A$2:$E$4199,4,FALSE))),"")</f>
        <v/>
      </c>
      <c r="E59" s="138" t="str">
        <f>IF((ISERROR(VLOOKUP($U59,Lookups!#REF!,5,FALSE)))=FALSE,((VLOOKUP($U59,Lookups!$A$2:$E$4199,5,FALSE))),"")</f>
        <v/>
      </c>
      <c r="F59" s="139"/>
      <c r="G59" s="140"/>
      <c r="H59" s="149"/>
      <c r="I59" s="141"/>
      <c r="J59" s="141"/>
      <c r="K59" s="150"/>
      <c r="L59" s="142"/>
      <c r="M59" s="143"/>
      <c r="N59" s="144"/>
      <c r="O59" s="142"/>
      <c r="P59" s="163" t="str">
        <f t="shared" si="5"/>
        <v/>
      </c>
      <c r="Q59" s="145" t="str">
        <f t="shared" si="6"/>
        <v/>
      </c>
      <c r="R59" s="146" t="str">
        <f t="shared" si="7"/>
        <v/>
      </c>
      <c r="S59" s="147"/>
      <c r="T59" s="148"/>
      <c r="U59" s="32" t="str">
        <f t="shared" si="8"/>
        <v/>
      </c>
      <c r="V59" s="247" t="str">
        <f t="shared" si="3"/>
        <v xml:space="preserve"> </v>
      </c>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2"/>
      <c r="CP59" s="32"/>
      <c r="CQ59" s="32"/>
      <c r="CR59" s="32"/>
      <c r="CS59" s="32"/>
      <c r="CT59" s="32"/>
      <c r="CU59" s="32"/>
      <c r="CV59" s="32"/>
      <c r="CW59" s="32"/>
      <c r="CX59" s="32"/>
      <c r="CY59" s="32"/>
      <c r="CZ59" s="32"/>
      <c r="DA59" s="32"/>
      <c r="DB59" s="32"/>
      <c r="DC59" s="32"/>
      <c r="DD59" s="32"/>
      <c r="DE59" s="32"/>
      <c r="DF59" s="32"/>
      <c r="DG59" s="32"/>
      <c r="DH59" s="32"/>
      <c r="DI59" s="32"/>
      <c r="DJ59" s="32"/>
      <c r="DK59" s="32"/>
      <c r="DL59" s="32"/>
      <c r="DM59" s="32"/>
      <c r="DN59" s="32"/>
      <c r="DO59" s="32"/>
      <c r="DP59" s="32"/>
      <c r="DQ59" s="32"/>
      <c r="DR59" s="32"/>
      <c r="DS59" s="32"/>
      <c r="DT59" s="32"/>
      <c r="DU59" s="32"/>
      <c r="DV59" s="32"/>
      <c r="DW59" s="32"/>
      <c r="DX59" s="32"/>
      <c r="DY59" s="32"/>
      <c r="DZ59" s="32"/>
      <c r="EA59" s="32"/>
      <c r="EB59" s="32"/>
      <c r="EC59" s="32"/>
      <c r="ED59" s="32"/>
      <c r="EE59" s="32"/>
      <c r="EF59" s="32"/>
      <c r="EG59" s="32"/>
      <c r="EH59" s="32"/>
      <c r="EI59" s="32"/>
      <c r="EJ59" s="32"/>
      <c r="EK59" s="32"/>
      <c r="EL59" s="32"/>
      <c r="EM59" s="32"/>
      <c r="EN59" s="32"/>
      <c r="EO59" s="32"/>
      <c r="EP59" s="32"/>
      <c r="EQ59" s="32"/>
      <c r="ER59" s="32"/>
      <c r="ES59" s="32"/>
      <c r="ET59" s="32"/>
      <c r="EU59" s="32"/>
      <c r="EV59" s="32"/>
      <c r="EW59" s="32"/>
      <c r="EX59" s="32"/>
      <c r="EY59" s="32"/>
      <c r="EZ59" s="32"/>
      <c r="FA59" s="32"/>
      <c r="FB59" s="32"/>
      <c r="FC59" s="32"/>
      <c r="FD59" s="32"/>
      <c r="FE59" s="32"/>
      <c r="FF59" s="32"/>
      <c r="FG59" s="32"/>
      <c r="FH59" s="32"/>
      <c r="FI59" s="32"/>
      <c r="FJ59" s="32"/>
      <c r="FK59" s="32"/>
      <c r="FL59" s="32"/>
      <c r="FM59" s="32"/>
      <c r="FN59" s="32"/>
      <c r="FO59" s="32"/>
      <c r="FP59" s="32"/>
      <c r="FQ59" s="32"/>
      <c r="FR59" s="32"/>
      <c r="FS59" s="32"/>
      <c r="FT59" s="32"/>
      <c r="FU59" s="32"/>
      <c r="FV59" s="32"/>
      <c r="FW59" s="32"/>
      <c r="FX59" s="32"/>
      <c r="FY59" s="32"/>
      <c r="FZ59" s="32"/>
      <c r="GA59" s="32"/>
      <c r="GB59" s="32"/>
      <c r="GC59" s="32"/>
      <c r="GD59" s="32"/>
      <c r="GE59" s="32"/>
      <c r="GF59" s="32"/>
      <c r="GG59" s="32"/>
      <c r="GH59" s="32"/>
      <c r="GI59" s="32"/>
      <c r="GJ59" s="32"/>
      <c r="GK59" s="32"/>
      <c r="GL59" s="32"/>
      <c r="GM59" s="32"/>
      <c r="GN59" s="32"/>
      <c r="GO59" s="32"/>
      <c r="GP59" s="32"/>
      <c r="GQ59" s="32"/>
      <c r="GR59" s="32"/>
      <c r="GS59" s="32"/>
      <c r="GT59" s="32"/>
      <c r="GU59" s="32"/>
      <c r="GV59" s="32"/>
      <c r="GW59" s="32"/>
      <c r="GX59" s="32"/>
      <c r="GY59" s="32"/>
      <c r="GZ59" s="32"/>
      <c r="HA59" s="32"/>
      <c r="HB59" s="32"/>
      <c r="HC59" s="32"/>
      <c r="HD59" s="32"/>
      <c r="HE59" s="32"/>
      <c r="HF59" s="32"/>
      <c r="HG59" s="32"/>
      <c r="HH59" s="32"/>
      <c r="HI59" s="32"/>
      <c r="HJ59" s="32"/>
      <c r="HK59" s="32"/>
      <c r="HL59" s="32"/>
      <c r="HM59" s="32"/>
      <c r="HN59" s="32"/>
      <c r="HO59" s="32"/>
      <c r="HP59" s="32"/>
      <c r="HQ59" s="32"/>
      <c r="HR59" s="32"/>
      <c r="HS59" s="32"/>
      <c r="HT59" s="32"/>
      <c r="HU59" s="32"/>
      <c r="HV59" s="32"/>
      <c r="HW59" s="32"/>
      <c r="HX59" s="32"/>
      <c r="HY59" s="32"/>
      <c r="HZ59" s="32"/>
      <c r="IA59" s="32"/>
      <c r="IB59" s="32"/>
      <c r="IC59" s="32"/>
      <c r="ID59" s="32"/>
      <c r="IE59" s="32"/>
      <c r="IF59" s="32"/>
      <c r="IG59" s="32"/>
      <c r="IH59" s="32"/>
      <c r="II59" s="32"/>
      <c r="IJ59" s="32"/>
      <c r="IK59" s="32"/>
      <c r="IL59" s="32"/>
      <c r="IM59" s="32"/>
      <c r="IN59" s="32"/>
      <c r="IO59" s="32"/>
      <c r="IP59" s="32"/>
      <c r="IQ59" s="32"/>
      <c r="IR59" s="32"/>
      <c r="IS59" s="32"/>
      <c r="IT59" s="32"/>
      <c r="IU59" s="32"/>
      <c r="IV59" s="32"/>
    </row>
    <row r="60" spans="1:256" x14ac:dyDescent="0.25">
      <c r="A60" s="137"/>
      <c r="B60" s="138"/>
      <c r="C60" s="138"/>
      <c r="D60" s="138" t="str">
        <f>IF((ISERROR(VLOOKUP($U60,Lookups!#REF!,4,FALSE)))=FALSE,((VLOOKUP($U60,Lookups!$A$2:$E$4199,4,FALSE))),"")</f>
        <v/>
      </c>
      <c r="E60" s="138" t="str">
        <f>IF((ISERROR(VLOOKUP($U60,Lookups!#REF!,5,FALSE)))=FALSE,((VLOOKUP($U60,Lookups!$A$2:$E$4199,5,FALSE))),"")</f>
        <v/>
      </c>
      <c r="F60" s="139"/>
      <c r="G60" s="140"/>
      <c r="H60" s="149"/>
      <c r="I60" s="141"/>
      <c r="J60" s="141"/>
      <c r="K60" s="150"/>
      <c r="L60" s="142"/>
      <c r="M60" s="143"/>
      <c r="N60" s="144"/>
      <c r="O60" s="142"/>
      <c r="P60" s="163" t="str">
        <f t="shared" si="5"/>
        <v/>
      </c>
      <c r="Q60" s="145" t="str">
        <f t="shared" si="6"/>
        <v/>
      </c>
      <c r="R60" s="146" t="str">
        <f t="shared" si="7"/>
        <v/>
      </c>
      <c r="S60" s="147"/>
      <c r="T60" s="148"/>
      <c r="U60" s="32" t="str">
        <f t="shared" si="8"/>
        <v/>
      </c>
      <c r="V60" s="247" t="str">
        <f t="shared" si="3"/>
        <v xml:space="preserve"> </v>
      </c>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2"/>
      <c r="CP60" s="32"/>
      <c r="CQ60" s="32"/>
      <c r="CR60" s="32"/>
      <c r="CS60" s="32"/>
      <c r="CT60" s="32"/>
      <c r="CU60" s="32"/>
      <c r="CV60" s="32"/>
      <c r="CW60" s="32"/>
      <c r="CX60" s="32"/>
      <c r="CY60" s="32"/>
      <c r="CZ60" s="32"/>
      <c r="DA60" s="32"/>
      <c r="DB60" s="32"/>
      <c r="DC60" s="32"/>
      <c r="DD60" s="32"/>
      <c r="DE60" s="32"/>
      <c r="DF60" s="32"/>
      <c r="DG60" s="32"/>
      <c r="DH60" s="32"/>
      <c r="DI60" s="32"/>
      <c r="DJ60" s="32"/>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32"/>
      <c r="GQ60" s="32"/>
      <c r="GR60" s="32"/>
      <c r="GS60" s="32"/>
      <c r="GT60" s="32"/>
      <c r="GU60" s="32"/>
      <c r="GV60" s="32"/>
      <c r="GW60" s="32"/>
      <c r="GX60" s="32"/>
      <c r="GY60" s="32"/>
      <c r="GZ60" s="32"/>
      <c r="HA60" s="32"/>
      <c r="HB60" s="32"/>
      <c r="HC60" s="32"/>
      <c r="HD60" s="32"/>
      <c r="HE60" s="32"/>
      <c r="HF60" s="32"/>
      <c r="HG60" s="32"/>
      <c r="HH60" s="32"/>
      <c r="HI60" s="32"/>
      <c r="HJ60" s="32"/>
      <c r="HK60" s="32"/>
      <c r="HL60" s="32"/>
      <c r="HM60" s="32"/>
      <c r="HN60" s="32"/>
      <c r="HO60" s="32"/>
      <c r="HP60" s="32"/>
      <c r="HQ60" s="32"/>
      <c r="HR60" s="32"/>
      <c r="HS60" s="32"/>
      <c r="HT60" s="32"/>
      <c r="HU60" s="32"/>
      <c r="HV60" s="32"/>
      <c r="HW60" s="32"/>
      <c r="HX60" s="32"/>
      <c r="HY60" s="32"/>
      <c r="HZ60" s="32"/>
      <c r="IA60" s="32"/>
      <c r="IB60" s="32"/>
      <c r="IC60" s="32"/>
      <c r="ID60" s="32"/>
      <c r="IE60" s="32"/>
      <c r="IF60" s="32"/>
      <c r="IG60" s="32"/>
      <c r="IH60" s="32"/>
      <c r="II60" s="32"/>
      <c r="IJ60" s="32"/>
      <c r="IK60" s="32"/>
      <c r="IL60" s="32"/>
      <c r="IM60" s="32"/>
      <c r="IN60" s="32"/>
      <c r="IO60" s="32"/>
      <c r="IP60" s="32"/>
      <c r="IQ60" s="32"/>
      <c r="IR60" s="32"/>
      <c r="IS60" s="32"/>
      <c r="IT60" s="32"/>
      <c r="IU60" s="32"/>
      <c r="IV60" s="32"/>
    </row>
    <row r="61" spans="1:256" x14ac:dyDescent="0.25">
      <c r="A61" s="137"/>
      <c r="B61" s="138"/>
      <c r="C61" s="138"/>
      <c r="D61" s="138" t="str">
        <f>IF((ISERROR(VLOOKUP($U61,Lookups!#REF!,4,FALSE)))=FALSE,((VLOOKUP($U61,Lookups!$A$2:$E$4199,4,FALSE))),"")</f>
        <v/>
      </c>
      <c r="E61" s="138" t="str">
        <f>IF((ISERROR(VLOOKUP($U61,Lookups!#REF!,5,FALSE)))=FALSE,((VLOOKUP($U61,Lookups!$A$2:$E$4199,5,FALSE))),"")</f>
        <v/>
      </c>
      <c r="F61" s="139"/>
      <c r="G61" s="140"/>
      <c r="H61" s="149"/>
      <c r="I61" s="141"/>
      <c r="J61" s="141"/>
      <c r="K61" s="150"/>
      <c r="L61" s="142"/>
      <c r="M61" s="143"/>
      <c r="N61" s="144"/>
      <c r="O61" s="142"/>
      <c r="P61" s="163" t="str">
        <f t="shared" ref="P61:P86" si="9">IF(M61&gt;1,IF(M61&gt;14.99,ROUNDUP(Q61*(Corn_Price-((M61-15)*Drying_Charge)),1),ROUNDUP(Q61*(Corn_Price),1)),"")</f>
        <v/>
      </c>
      <c r="Q61" s="145" t="str">
        <f t="shared" ref="Q61:Q86" si="10">IF(O61&gt;1,ROUNDUP((((100-M61)*(O61*54.9075)*(((43560/(G61*H61*($C$24/12))))/262500))),1),"")</f>
        <v/>
      </c>
      <c r="R61" s="146" t="str">
        <f t="shared" ref="R61:R86" si="11">IF(M61&gt;1,ROUNDUP(((Q61/M61)),2),"")</f>
        <v/>
      </c>
      <c r="S61" s="147"/>
      <c r="T61" s="148"/>
      <c r="U61" s="32" t="str">
        <f t="shared" ref="U61:U86" si="12">B61&amp;C61</f>
        <v/>
      </c>
      <c r="V61" s="247" t="str">
        <f t="shared" si="3"/>
        <v xml:space="preserve"> </v>
      </c>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row>
    <row r="62" spans="1:256" x14ac:dyDescent="0.25">
      <c r="A62" s="123"/>
      <c r="B62" s="124"/>
      <c r="C62" s="124"/>
      <c r="D62" s="124" t="str">
        <f>IF((ISERROR(VLOOKUP($U62,Lookups!#REF!,4,FALSE)))=FALSE,((VLOOKUP($U62,Lookups!$A$2:$E$4199,4,FALSE))),"")</f>
        <v/>
      </c>
      <c r="E62" s="124" t="str">
        <f>IF((ISERROR(VLOOKUP($U62,Lookups!#REF!,5,FALSE)))=FALSE,((VLOOKUP($U62,Lookups!$A$2:$E$4199,5,FALSE))),"")</f>
        <v/>
      </c>
      <c r="F62" s="125"/>
      <c r="G62" s="126"/>
      <c r="H62" s="127"/>
      <c r="I62" s="128"/>
      <c r="J62" s="128"/>
      <c r="K62" s="129"/>
      <c r="L62" s="130"/>
      <c r="M62" s="131"/>
      <c r="N62" s="132"/>
      <c r="O62" s="130"/>
      <c r="P62" s="163" t="str">
        <f t="shared" si="9"/>
        <v/>
      </c>
      <c r="Q62" s="133" t="str">
        <f t="shared" si="10"/>
        <v/>
      </c>
      <c r="R62" s="134" t="str">
        <f t="shared" si="11"/>
        <v/>
      </c>
      <c r="S62" s="135"/>
      <c r="T62" s="136"/>
      <c r="U62" s="32" t="str">
        <f t="shared" si="12"/>
        <v/>
      </c>
      <c r="V62" s="124" t="str">
        <f t="shared" si="3"/>
        <v xml:space="preserve"> </v>
      </c>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2"/>
      <c r="CQ62" s="32"/>
      <c r="CR62" s="32"/>
      <c r="CS62" s="32"/>
      <c r="CT62" s="32"/>
      <c r="CU62" s="32"/>
      <c r="CV62" s="32"/>
      <c r="CW62" s="32"/>
      <c r="CX62" s="32"/>
      <c r="CY62" s="32"/>
      <c r="CZ62" s="32"/>
      <c r="DA62" s="32"/>
      <c r="DB62" s="32"/>
      <c r="DC62" s="32"/>
      <c r="DD62" s="32"/>
      <c r="DE62" s="32"/>
      <c r="DF62" s="32"/>
      <c r="DG62" s="32"/>
      <c r="DH62" s="32"/>
      <c r="DI62" s="32"/>
      <c r="DJ62" s="32"/>
      <c r="DK62" s="32"/>
      <c r="DL62" s="32"/>
      <c r="DM62" s="32"/>
      <c r="DN62" s="32"/>
      <c r="DO62" s="32"/>
      <c r="DP62" s="32"/>
      <c r="DQ62" s="32"/>
      <c r="DR62" s="32"/>
      <c r="DS62" s="32"/>
      <c r="DT62" s="32"/>
      <c r="DU62" s="32"/>
      <c r="DV62" s="32"/>
      <c r="DW62" s="32"/>
      <c r="DX62" s="32"/>
      <c r="DY62" s="32"/>
      <c r="DZ62" s="32"/>
      <c r="EA62" s="32"/>
      <c r="EB62" s="32"/>
      <c r="EC62" s="32"/>
      <c r="ED62" s="32"/>
      <c r="EE62" s="32"/>
      <c r="EF62" s="32"/>
      <c r="EG62" s="32"/>
      <c r="EH62" s="32"/>
      <c r="EI62" s="32"/>
      <c r="EJ62" s="32"/>
      <c r="EK62" s="32"/>
      <c r="EL62" s="32"/>
      <c r="EM62" s="32"/>
      <c r="EN62" s="32"/>
      <c r="EO62" s="32"/>
      <c r="EP62" s="32"/>
      <c r="EQ62" s="32"/>
      <c r="ER62" s="32"/>
      <c r="ES62" s="32"/>
      <c r="ET62" s="32"/>
      <c r="EU62" s="32"/>
      <c r="EV62" s="32"/>
      <c r="EW62" s="32"/>
      <c r="EX62" s="32"/>
      <c r="EY62" s="32"/>
      <c r="EZ62" s="32"/>
      <c r="FA62" s="32"/>
      <c r="FB62" s="32"/>
      <c r="FC62" s="32"/>
      <c r="FD62" s="32"/>
      <c r="FE62" s="32"/>
      <c r="FF62" s="32"/>
      <c r="FG62" s="32"/>
      <c r="FH62" s="32"/>
      <c r="FI62" s="32"/>
      <c r="FJ62" s="32"/>
      <c r="FK62" s="32"/>
      <c r="FL62" s="32"/>
      <c r="FM62" s="32"/>
      <c r="FN62" s="32"/>
      <c r="FO62" s="32"/>
      <c r="FP62" s="32"/>
      <c r="FQ62" s="32"/>
      <c r="FR62" s="32"/>
      <c r="FS62" s="32"/>
      <c r="FT62" s="32"/>
      <c r="FU62" s="32"/>
      <c r="FV62" s="32"/>
      <c r="FW62" s="32"/>
      <c r="FX62" s="32"/>
      <c r="FY62" s="32"/>
      <c r="FZ62" s="32"/>
      <c r="GA62" s="32"/>
      <c r="GB62" s="32"/>
      <c r="GC62" s="32"/>
      <c r="GD62" s="32"/>
      <c r="GE62" s="32"/>
      <c r="GF62" s="32"/>
      <c r="GG62" s="32"/>
      <c r="GH62" s="32"/>
      <c r="GI62" s="32"/>
      <c r="GJ62" s="32"/>
      <c r="GK62" s="32"/>
      <c r="GL62" s="32"/>
      <c r="GM62" s="32"/>
      <c r="GN62" s="32"/>
      <c r="GO62" s="32"/>
      <c r="GP62" s="32"/>
      <c r="GQ62" s="32"/>
      <c r="GR62" s="32"/>
      <c r="GS62" s="32"/>
      <c r="GT62" s="32"/>
      <c r="GU62" s="32"/>
      <c r="GV62" s="32"/>
      <c r="GW62" s="32"/>
      <c r="GX62" s="32"/>
      <c r="GY62" s="32"/>
      <c r="GZ62" s="32"/>
      <c r="HA62" s="32"/>
      <c r="HB62" s="32"/>
      <c r="HC62" s="32"/>
      <c r="HD62" s="32"/>
      <c r="HE62" s="32"/>
      <c r="HF62" s="32"/>
      <c r="HG62" s="32"/>
      <c r="HH62" s="32"/>
      <c r="HI62" s="32"/>
      <c r="HJ62" s="32"/>
      <c r="HK62" s="32"/>
      <c r="HL62" s="32"/>
      <c r="HM62" s="32"/>
      <c r="HN62" s="32"/>
      <c r="HO62" s="32"/>
      <c r="HP62" s="32"/>
      <c r="HQ62" s="32"/>
      <c r="HR62" s="32"/>
      <c r="HS62" s="32"/>
      <c r="HT62" s="32"/>
      <c r="HU62" s="32"/>
      <c r="HV62" s="32"/>
      <c r="HW62" s="32"/>
      <c r="HX62" s="32"/>
      <c r="HY62" s="32"/>
      <c r="HZ62" s="32"/>
      <c r="IA62" s="32"/>
      <c r="IB62" s="32"/>
      <c r="IC62" s="32"/>
      <c r="ID62" s="32"/>
      <c r="IE62" s="32"/>
      <c r="IF62" s="32"/>
      <c r="IG62" s="32"/>
      <c r="IH62" s="32"/>
      <c r="II62" s="32"/>
      <c r="IJ62" s="32"/>
      <c r="IK62" s="32"/>
      <c r="IL62" s="32"/>
      <c r="IM62" s="32"/>
      <c r="IN62" s="32"/>
      <c r="IO62" s="32"/>
      <c r="IP62" s="32"/>
      <c r="IQ62" s="32"/>
      <c r="IR62" s="32"/>
      <c r="IS62" s="32"/>
      <c r="IT62" s="32"/>
      <c r="IU62" s="32"/>
      <c r="IV62" s="32"/>
    </row>
    <row r="63" spans="1:256" x14ac:dyDescent="0.25">
      <c r="A63" s="123"/>
      <c r="B63" s="124"/>
      <c r="C63" s="124"/>
      <c r="D63" s="124" t="str">
        <f>IF((ISERROR(VLOOKUP($U63,Lookups!#REF!,4,FALSE)))=FALSE,((VLOOKUP($U63,Lookups!$A$2:$E$4199,4,FALSE))),"")</f>
        <v/>
      </c>
      <c r="E63" s="124" t="str">
        <f>IF((ISERROR(VLOOKUP($U63,Lookups!#REF!,5,FALSE)))=FALSE,((VLOOKUP($U63,Lookups!$A$2:$E$4199,5,FALSE))),"")</f>
        <v/>
      </c>
      <c r="F63" s="125"/>
      <c r="G63" s="126"/>
      <c r="H63" s="127"/>
      <c r="I63" s="128"/>
      <c r="J63" s="128"/>
      <c r="K63" s="129"/>
      <c r="L63" s="130"/>
      <c r="M63" s="131"/>
      <c r="N63" s="132"/>
      <c r="O63" s="130"/>
      <c r="P63" s="163" t="str">
        <f t="shared" si="9"/>
        <v/>
      </c>
      <c r="Q63" s="133" t="str">
        <f t="shared" si="10"/>
        <v/>
      </c>
      <c r="R63" s="134" t="str">
        <f t="shared" si="11"/>
        <v/>
      </c>
      <c r="S63" s="135"/>
      <c r="T63" s="136"/>
      <c r="U63" s="32" t="str">
        <f t="shared" si="12"/>
        <v/>
      </c>
      <c r="V63" s="124" t="str">
        <f t="shared" si="3"/>
        <v xml:space="preserve"> </v>
      </c>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2"/>
      <c r="CP63" s="32"/>
      <c r="CQ63" s="32"/>
      <c r="CR63" s="32"/>
      <c r="CS63" s="32"/>
      <c r="CT63" s="32"/>
      <c r="CU63" s="32"/>
      <c r="CV63" s="32"/>
      <c r="CW63" s="32"/>
      <c r="CX63" s="32"/>
      <c r="CY63" s="32"/>
      <c r="CZ63" s="32"/>
      <c r="DA63" s="32"/>
      <c r="DB63" s="32"/>
      <c r="DC63" s="32"/>
      <c r="DD63" s="32"/>
      <c r="DE63" s="32"/>
      <c r="DF63" s="32"/>
      <c r="DG63" s="32"/>
      <c r="DH63" s="32"/>
      <c r="DI63" s="32"/>
      <c r="DJ63" s="32"/>
      <c r="DK63" s="32"/>
      <c r="DL63" s="32"/>
      <c r="DM63" s="32"/>
      <c r="DN63" s="32"/>
      <c r="DO63" s="32"/>
      <c r="DP63" s="32"/>
      <c r="DQ63" s="32"/>
      <c r="DR63" s="32"/>
      <c r="DS63" s="32"/>
      <c r="DT63" s="32"/>
      <c r="DU63" s="32"/>
      <c r="DV63" s="32"/>
      <c r="DW63" s="32"/>
      <c r="DX63" s="32"/>
      <c r="DY63" s="32"/>
      <c r="DZ63" s="32"/>
      <c r="EA63" s="32"/>
      <c r="EB63" s="32"/>
      <c r="EC63" s="32"/>
      <c r="ED63" s="32"/>
      <c r="EE63" s="32"/>
      <c r="EF63" s="32"/>
      <c r="EG63" s="32"/>
      <c r="EH63" s="32"/>
      <c r="EI63" s="32"/>
      <c r="EJ63" s="32"/>
      <c r="EK63" s="32"/>
      <c r="EL63" s="32"/>
      <c r="EM63" s="32"/>
      <c r="EN63" s="32"/>
      <c r="EO63" s="32"/>
      <c r="EP63" s="32"/>
      <c r="EQ63" s="32"/>
      <c r="ER63" s="32"/>
      <c r="ES63" s="32"/>
      <c r="ET63" s="32"/>
      <c r="EU63" s="32"/>
      <c r="EV63" s="32"/>
      <c r="EW63" s="32"/>
      <c r="EX63" s="32"/>
      <c r="EY63" s="32"/>
      <c r="EZ63" s="32"/>
      <c r="FA63" s="32"/>
      <c r="FB63" s="32"/>
      <c r="FC63" s="32"/>
      <c r="FD63" s="32"/>
      <c r="FE63" s="32"/>
      <c r="FF63" s="32"/>
      <c r="FG63" s="32"/>
      <c r="FH63" s="32"/>
      <c r="FI63" s="32"/>
      <c r="FJ63" s="32"/>
      <c r="FK63" s="32"/>
      <c r="FL63" s="32"/>
      <c r="FM63" s="32"/>
      <c r="FN63" s="32"/>
      <c r="FO63" s="32"/>
      <c r="FP63" s="32"/>
      <c r="FQ63" s="32"/>
      <c r="FR63" s="32"/>
      <c r="FS63" s="32"/>
      <c r="FT63" s="32"/>
      <c r="FU63" s="32"/>
      <c r="FV63" s="32"/>
      <c r="FW63" s="32"/>
      <c r="FX63" s="32"/>
      <c r="FY63" s="32"/>
      <c r="FZ63" s="32"/>
      <c r="GA63" s="32"/>
      <c r="GB63" s="32"/>
      <c r="GC63" s="32"/>
      <c r="GD63" s="32"/>
      <c r="GE63" s="32"/>
      <c r="GF63" s="32"/>
      <c r="GG63" s="32"/>
      <c r="GH63" s="32"/>
      <c r="GI63" s="32"/>
      <c r="GJ63" s="32"/>
      <c r="GK63" s="32"/>
      <c r="GL63" s="32"/>
      <c r="GM63" s="32"/>
      <c r="GN63" s="32"/>
      <c r="GO63" s="32"/>
      <c r="GP63" s="32"/>
      <c r="GQ63" s="32"/>
      <c r="GR63" s="32"/>
      <c r="GS63" s="32"/>
      <c r="GT63" s="32"/>
      <c r="GU63" s="32"/>
      <c r="GV63" s="32"/>
      <c r="GW63" s="32"/>
      <c r="GX63" s="32"/>
      <c r="GY63" s="32"/>
      <c r="GZ63" s="32"/>
      <c r="HA63" s="32"/>
      <c r="HB63" s="32"/>
      <c r="HC63" s="32"/>
      <c r="HD63" s="32"/>
      <c r="HE63" s="32"/>
      <c r="HF63" s="32"/>
      <c r="HG63" s="32"/>
      <c r="HH63" s="32"/>
      <c r="HI63" s="32"/>
      <c r="HJ63" s="32"/>
      <c r="HK63" s="32"/>
      <c r="HL63" s="32"/>
      <c r="HM63" s="32"/>
      <c r="HN63" s="32"/>
      <c r="HO63" s="32"/>
      <c r="HP63" s="32"/>
      <c r="HQ63" s="32"/>
      <c r="HR63" s="32"/>
      <c r="HS63" s="32"/>
      <c r="HT63" s="32"/>
      <c r="HU63" s="32"/>
      <c r="HV63" s="32"/>
      <c r="HW63" s="32"/>
      <c r="HX63" s="32"/>
      <c r="HY63" s="32"/>
      <c r="HZ63" s="32"/>
      <c r="IA63" s="32"/>
      <c r="IB63" s="32"/>
      <c r="IC63" s="32"/>
      <c r="ID63" s="32"/>
      <c r="IE63" s="32"/>
      <c r="IF63" s="32"/>
      <c r="IG63" s="32"/>
      <c r="IH63" s="32"/>
      <c r="II63" s="32"/>
      <c r="IJ63" s="32"/>
      <c r="IK63" s="32"/>
      <c r="IL63" s="32"/>
      <c r="IM63" s="32"/>
      <c r="IN63" s="32"/>
      <c r="IO63" s="32"/>
      <c r="IP63" s="32"/>
      <c r="IQ63" s="32"/>
      <c r="IR63" s="32"/>
      <c r="IS63" s="32"/>
      <c r="IT63" s="32"/>
      <c r="IU63" s="32"/>
      <c r="IV63" s="32"/>
    </row>
    <row r="64" spans="1:256" x14ac:dyDescent="0.25">
      <c r="A64" s="137"/>
      <c r="B64" s="138"/>
      <c r="C64" s="138"/>
      <c r="D64" s="138" t="str">
        <f>IF((ISERROR(VLOOKUP($U64,Lookups!#REF!,4,FALSE)))=FALSE,((VLOOKUP($U64,Lookups!$A$2:$E$4199,4,FALSE))),"")</f>
        <v/>
      </c>
      <c r="E64" s="138" t="str">
        <f>IF((ISERROR(VLOOKUP($U64,Lookups!#REF!,5,FALSE)))=FALSE,((VLOOKUP($U64,Lookups!$A$2:$E$4199,5,FALSE))),"")</f>
        <v/>
      </c>
      <c r="F64" s="139"/>
      <c r="G64" s="140"/>
      <c r="H64" s="149"/>
      <c r="I64" s="141"/>
      <c r="J64" s="141"/>
      <c r="K64" s="150"/>
      <c r="L64" s="142"/>
      <c r="M64" s="143"/>
      <c r="N64" s="144"/>
      <c r="O64" s="142"/>
      <c r="P64" s="163" t="str">
        <f t="shared" si="9"/>
        <v/>
      </c>
      <c r="Q64" s="145" t="str">
        <f t="shared" si="10"/>
        <v/>
      </c>
      <c r="R64" s="146" t="str">
        <f t="shared" si="11"/>
        <v/>
      </c>
      <c r="S64" s="147"/>
      <c r="T64" s="148"/>
      <c r="U64" s="32" t="str">
        <f t="shared" si="12"/>
        <v/>
      </c>
      <c r="V64" s="247" t="str">
        <f t="shared" si="3"/>
        <v xml:space="preserve"> </v>
      </c>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2"/>
      <c r="CP64" s="32"/>
      <c r="CQ64" s="32"/>
      <c r="CR64" s="32"/>
      <c r="CS64" s="32"/>
      <c r="CT64" s="32"/>
      <c r="CU64" s="32"/>
      <c r="CV64" s="32"/>
      <c r="CW64" s="32"/>
      <c r="CX64" s="32"/>
      <c r="CY64" s="32"/>
      <c r="CZ64" s="32"/>
      <c r="DA64" s="32"/>
      <c r="DB64" s="32"/>
      <c r="DC64" s="32"/>
      <c r="DD64" s="32"/>
      <c r="DE64" s="32"/>
      <c r="DF64" s="32"/>
      <c r="DG64" s="32"/>
      <c r="DH64" s="32"/>
      <c r="DI64" s="32"/>
      <c r="DJ64" s="32"/>
      <c r="DK64" s="32"/>
      <c r="DL64" s="32"/>
      <c r="DM64" s="32"/>
      <c r="DN64" s="32"/>
      <c r="DO64" s="32"/>
      <c r="DP64" s="32"/>
      <c r="DQ64" s="32"/>
      <c r="DR64" s="32"/>
      <c r="DS64" s="32"/>
      <c r="DT64" s="32"/>
      <c r="DU64" s="32"/>
      <c r="DV64" s="32"/>
      <c r="DW64" s="32"/>
      <c r="DX64" s="32"/>
      <c r="DY64" s="32"/>
      <c r="DZ64" s="32"/>
      <c r="EA64" s="32"/>
      <c r="EB64" s="32"/>
      <c r="EC64" s="32"/>
      <c r="ED64" s="32"/>
      <c r="EE64" s="32"/>
      <c r="EF64" s="32"/>
      <c r="EG64" s="32"/>
      <c r="EH64" s="32"/>
      <c r="EI64" s="32"/>
      <c r="EJ64" s="32"/>
      <c r="EK64" s="32"/>
      <c r="EL64" s="32"/>
      <c r="EM64" s="32"/>
      <c r="EN64" s="32"/>
      <c r="EO64" s="32"/>
      <c r="EP64" s="32"/>
      <c r="EQ64" s="32"/>
      <c r="ER64" s="32"/>
      <c r="ES64" s="32"/>
      <c r="ET64" s="32"/>
      <c r="EU64" s="32"/>
      <c r="EV64" s="32"/>
      <c r="EW64" s="32"/>
      <c r="EX64" s="32"/>
      <c r="EY64" s="32"/>
      <c r="EZ64" s="32"/>
      <c r="FA64" s="32"/>
      <c r="FB64" s="32"/>
      <c r="FC64" s="32"/>
      <c r="FD64" s="32"/>
      <c r="FE64" s="32"/>
      <c r="FF64" s="32"/>
      <c r="FG64" s="32"/>
      <c r="FH64" s="32"/>
      <c r="FI64" s="32"/>
      <c r="FJ64" s="32"/>
      <c r="FK64" s="32"/>
      <c r="FL64" s="32"/>
      <c r="FM64" s="32"/>
      <c r="FN64" s="32"/>
      <c r="FO64" s="32"/>
      <c r="FP64" s="32"/>
      <c r="FQ64" s="32"/>
      <c r="FR64" s="32"/>
      <c r="FS64" s="32"/>
      <c r="FT64" s="32"/>
      <c r="FU64" s="32"/>
      <c r="FV64" s="32"/>
      <c r="FW64" s="32"/>
      <c r="FX64" s="32"/>
      <c r="FY64" s="32"/>
      <c r="FZ64" s="32"/>
      <c r="GA64" s="32"/>
      <c r="GB64" s="32"/>
      <c r="GC64" s="32"/>
      <c r="GD64" s="32"/>
      <c r="GE64" s="32"/>
      <c r="GF64" s="32"/>
      <c r="GG64" s="32"/>
      <c r="GH64" s="32"/>
      <c r="GI64" s="32"/>
      <c r="GJ64" s="32"/>
      <c r="GK64" s="32"/>
      <c r="GL64" s="32"/>
      <c r="GM64" s="32"/>
      <c r="GN64" s="32"/>
      <c r="GO64" s="32"/>
      <c r="GP64" s="32"/>
      <c r="GQ64" s="32"/>
      <c r="GR64" s="32"/>
      <c r="GS64" s="32"/>
      <c r="GT64" s="32"/>
      <c r="GU64" s="32"/>
      <c r="GV64" s="32"/>
      <c r="GW64" s="32"/>
      <c r="GX64" s="32"/>
      <c r="GY64" s="32"/>
      <c r="GZ64" s="32"/>
      <c r="HA64" s="32"/>
      <c r="HB64" s="32"/>
      <c r="HC64" s="32"/>
      <c r="HD64" s="32"/>
      <c r="HE64" s="32"/>
      <c r="HF64" s="32"/>
      <c r="HG64" s="32"/>
      <c r="HH64" s="32"/>
      <c r="HI64" s="32"/>
      <c r="HJ64" s="32"/>
      <c r="HK64" s="32"/>
      <c r="HL64" s="32"/>
      <c r="HM64" s="32"/>
      <c r="HN64" s="32"/>
      <c r="HO64" s="32"/>
      <c r="HP64" s="32"/>
      <c r="HQ64" s="32"/>
      <c r="HR64" s="32"/>
      <c r="HS64" s="32"/>
      <c r="HT64" s="32"/>
      <c r="HU64" s="32"/>
      <c r="HV64" s="32"/>
      <c r="HW64" s="32"/>
      <c r="HX64" s="32"/>
      <c r="HY64" s="32"/>
      <c r="HZ64" s="32"/>
      <c r="IA64" s="32"/>
      <c r="IB64" s="32"/>
      <c r="IC64" s="32"/>
      <c r="ID64" s="32"/>
      <c r="IE64" s="32"/>
      <c r="IF64" s="32"/>
      <c r="IG64" s="32"/>
      <c r="IH64" s="32"/>
      <c r="II64" s="32"/>
      <c r="IJ64" s="32"/>
      <c r="IK64" s="32"/>
      <c r="IL64" s="32"/>
      <c r="IM64" s="32"/>
      <c r="IN64" s="32"/>
      <c r="IO64" s="32"/>
      <c r="IP64" s="32"/>
      <c r="IQ64" s="32"/>
      <c r="IR64" s="32"/>
      <c r="IS64" s="32"/>
      <c r="IT64" s="32"/>
      <c r="IU64" s="32"/>
      <c r="IV64" s="32"/>
    </row>
    <row r="65" spans="1:256" x14ac:dyDescent="0.25">
      <c r="A65" s="137"/>
      <c r="B65" s="138"/>
      <c r="C65" s="138"/>
      <c r="D65" s="138" t="str">
        <f>IF((ISERROR(VLOOKUP($U65,Lookups!#REF!,4,FALSE)))=FALSE,((VLOOKUP($U65,Lookups!$A$2:$E$4199,4,FALSE))),"")</f>
        <v/>
      </c>
      <c r="E65" s="138" t="str">
        <f>IF((ISERROR(VLOOKUP($U65,Lookups!#REF!,5,FALSE)))=FALSE,((VLOOKUP($U65,Lookups!$A$2:$E$4199,5,FALSE))),"")</f>
        <v/>
      </c>
      <c r="F65" s="139"/>
      <c r="G65" s="140"/>
      <c r="H65" s="149"/>
      <c r="I65" s="141"/>
      <c r="J65" s="141"/>
      <c r="K65" s="150"/>
      <c r="L65" s="142"/>
      <c r="M65" s="143"/>
      <c r="N65" s="144"/>
      <c r="O65" s="142"/>
      <c r="P65" s="163" t="str">
        <f t="shared" si="9"/>
        <v/>
      </c>
      <c r="Q65" s="145" t="str">
        <f t="shared" si="10"/>
        <v/>
      </c>
      <c r="R65" s="146" t="str">
        <f t="shared" si="11"/>
        <v/>
      </c>
      <c r="S65" s="147"/>
      <c r="T65" s="148"/>
      <c r="U65" s="32" t="str">
        <f t="shared" si="12"/>
        <v/>
      </c>
      <c r="V65" s="247" t="str">
        <f t="shared" si="3"/>
        <v xml:space="preserve"> </v>
      </c>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2"/>
      <c r="CP65" s="32"/>
      <c r="CQ65" s="32"/>
      <c r="CR65" s="32"/>
      <c r="CS65" s="32"/>
      <c r="CT65" s="32"/>
      <c r="CU65" s="32"/>
      <c r="CV65" s="32"/>
      <c r="CW65" s="32"/>
      <c r="CX65" s="32"/>
      <c r="CY65" s="32"/>
      <c r="CZ65" s="32"/>
      <c r="DA65" s="32"/>
      <c r="DB65" s="32"/>
      <c r="DC65" s="32"/>
      <c r="DD65" s="32"/>
      <c r="DE65" s="32"/>
      <c r="DF65" s="32"/>
      <c r="DG65" s="32"/>
      <c r="DH65" s="32"/>
      <c r="DI65" s="32"/>
      <c r="DJ65" s="32"/>
      <c r="DK65" s="32"/>
      <c r="DL65" s="32"/>
      <c r="DM65" s="32"/>
      <c r="DN65" s="32"/>
      <c r="DO65" s="32"/>
      <c r="DP65" s="32"/>
      <c r="DQ65" s="32"/>
      <c r="DR65" s="32"/>
      <c r="DS65" s="32"/>
      <c r="DT65" s="32"/>
      <c r="DU65" s="32"/>
      <c r="DV65" s="32"/>
      <c r="DW65" s="32"/>
      <c r="DX65" s="32"/>
      <c r="DY65" s="32"/>
      <c r="DZ65" s="32"/>
      <c r="EA65" s="32"/>
      <c r="EB65" s="32"/>
      <c r="EC65" s="32"/>
      <c r="ED65" s="32"/>
      <c r="EE65" s="32"/>
      <c r="EF65" s="32"/>
      <c r="EG65" s="32"/>
      <c r="EH65" s="32"/>
      <c r="EI65" s="32"/>
      <c r="EJ65" s="32"/>
      <c r="EK65" s="32"/>
      <c r="EL65" s="32"/>
      <c r="EM65" s="32"/>
      <c r="EN65" s="32"/>
      <c r="EO65" s="32"/>
      <c r="EP65" s="32"/>
      <c r="EQ65" s="32"/>
      <c r="ER65" s="32"/>
      <c r="ES65" s="32"/>
      <c r="ET65" s="32"/>
      <c r="EU65" s="32"/>
      <c r="EV65" s="32"/>
      <c r="EW65" s="32"/>
      <c r="EX65" s="32"/>
      <c r="EY65" s="32"/>
      <c r="EZ65" s="32"/>
      <c r="FA65" s="32"/>
      <c r="FB65" s="32"/>
      <c r="FC65" s="32"/>
      <c r="FD65" s="32"/>
      <c r="FE65" s="32"/>
      <c r="FF65" s="32"/>
      <c r="FG65" s="32"/>
      <c r="FH65" s="32"/>
      <c r="FI65" s="32"/>
      <c r="FJ65" s="32"/>
      <c r="FK65" s="32"/>
      <c r="FL65" s="32"/>
      <c r="FM65" s="32"/>
      <c r="FN65" s="32"/>
      <c r="FO65" s="32"/>
      <c r="FP65" s="32"/>
      <c r="FQ65" s="32"/>
      <c r="FR65" s="32"/>
      <c r="FS65" s="32"/>
      <c r="FT65" s="32"/>
      <c r="FU65" s="32"/>
      <c r="FV65" s="32"/>
      <c r="FW65" s="32"/>
      <c r="FX65" s="32"/>
      <c r="FY65" s="32"/>
      <c r="FZ65" s="32"/>
      <c r="GA65" s="32"/>
      <c r="GB65" s="32"/>
      <c r="GC65" s="32"/>
      <c r="GD65" s="32"/>
      <c r="GE65" s="32"/>
      <c r="GF65" s="32"/>
      <c r="GG65" s="32"/>
      <c r="GH65" s="32"/>
      <c r="GI65" s="32"/>
      <c r="GJ65" s="32"/>
      <c r="GK65" s="32"/>
      <c r="GL65" s="32"/>
      <c r="GM65" s="32"/>
      <c r="GN65" s="32"/>
      <c r="GO65" s="32"/>
      <c r="GP65" s="32"/>
      <c r="GQ65" s="32"/>
      <c r="GR65" s="32"/>
      <c r="GS65" s="32"/>
      <c r="GT65" s="32"/>
      <c r="GU65" s="32"/>
      <c r="GV65" s="32"/>
      <c r="GW65" s="32"/>
      <c r="GX65" s="32"/>
      <c r="GY65" s="32"/>
      <c r="GZ65" s="32"/>
      <c r="HA65" s="32"/>
      <c r="HB65" s="32"/>
      <c r="HC65" s="32"/>
      <c r="HD65" s="32"/>
      <c r="HE65" s="32"/>
      <c r="HF65" s="32"/>
      <c r="HG65" s="32"/>
      <c r="HH65" s="32"/>
      <c r="HI65" s="32"/>
      <c r="HJ65" s="32"/>
      <c r="HK65" s="32"/>
      <c r="HL65" s="32"/>
      <c r="HM65" s="32"/>
      <c r="HN65" s="32"/>
      <c r="HO65" s="32"/>
      <c r="HP65" s="32"/>
      <c r="HQ65" s="32"/>
      <c r="HR65" s="32"/>
      <c r="HS65" s="32"/>
      <c r="HT65" s="32"/>
      <c r="HU65" s="32"/>
      <c r="HV65" s="32"/>
      <c r="HW65" s="32"/>
      <c r="HX65" s="32"/>
      <c r="HY65" s="32"/>
      <c r="HZ65" s="32"/>
      <c r="IA65" s="32"/>
      <c r="IB65" s="32"/>
      <c r="IC65" s="32"/>
      <c r="ID65" s="32"/>
      <c r="IE65" s="32"/>
      <c r="IF65" s="32"/>
      <c r="IG65" s="32"/>
      <c r="IH65" s="32"/>
      <c r="II65" s="32"/>
      <c r="IJ65" s="32"/>
      <c r="IK65" s="32"/>
      <c r="IL65" s="32"/>
      <c r="IM65" s="32"/>
      <c r="IN65" s="32"/>
      <c r="IO65" s="32"/>
      <c r="IP65" s="32"/>
      <c r="IQ65" s="32"/>
      <c r="IR65" s="32"/>
      <c r="IS65" s="32"/>
      <c r="IT65" s="32"/>
      <c r="IU65" s="32"/>
      <c r="IV65" s="32"/>
    </row>
    <row r="66" spans="1:256" x14ac:dyDescent="0.25">
      <c r="A66" s="137"/>
      <c r="B66" s="138"/>
      <c r="C66" s="138"/>
      <c r="D66" s="138" t="str">
        <f>IF((ISERROR(VLOOKUP($U66,Lookups!#REF!,4,FALSE)))=FALSE,((VLOOKUP($U66,Lookups!$A$2:$E$4199,4,FALSE))),"")</f>
        <v/>
      </c>
      <c r="E66" s="138" t="str">
        <f>IF((ISERROR(VLOOKUP($U66,Lookups!#REF!,5,FALSE)))=FALSE,((VLOOKUP($U66,Lookups!$A$2:$E$4199,5,FALSE))),"")</f>
        <v/>
      </c>
      <c r="F66" s="139"/>
      <c r="G66" s="140"/>
      <c r="H66" s="149"/>
      <c r="I66" s="141"/>
      <c r="J66" s="141"/>
      <c r="K66" s="150"/>
      <c r="L66" s="142"/>
      <c r="M66" s="143"/>
      <c r="N66" s="144"/>
      <c r="O66" s="142"/>
      <c r="P66" s="163" t="str">
        <f t="shared" si="9"/>
        <v/>
      </c>
      <c r="Q66" s="145" t="str">
        <f t="shared" si="10"/>
        <v/>
      </c>
      <c r="R66" s="146" t="str">
        <f t="shared" si="11"/>
        <v/>
      </c>
      <c r="S66" s="147"/>
      <c r="T66" s="148"/>
      <c r="U66" s="32" t="str">
        <f t="shared" si="12"/>
        <v/>
      </c>
      <c r="V66" s="247" t="str">
        <f t="shared" si="3"/>
        <v xml:space="preserve"> </v>
      </c>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32"/>
      <c r="BS66" s="32"/>
      <c r="BT66" s="32"/>
      <c r="BU66" s="32"/>
      <c r="BV66" s="32"/>
      <c r="BW66" s="32"/>
      <c r="BX66" s="32"/>
      <c r="BY66" s="32"/>
      <c r="BZ66" s="32"/>
      <c r="CA66" s="32"/>
      <c r="CB66" s="32"/>
      <c r="CC66" s="32"/>
      <c r="CD66" s="32"/>
      <c r="CE66" s="32"/>
      <c r="CF66" s="32"/>
      <c r="CG66" s="32"/>
      <c r="CH66" s="32"/>
      <c r="CI66" s="32"/>
      <c r="CJ66" s="32"/>
      <c r="CK66" s="32"/>
      <c r="CL66" s="32"/>
      <c r="CM66" s="32"/>
      <c r="CN66" s="32"/>
      <c r="CO66" s="32"/>
      <c r="CP66" s="32"/>
      <c r="CQ66" s="32"/>
      <c r="CR66" s="32"/>
      <c r="CS66" s="32"/>
      <c r="CT66" s="32"/>
      <c r="CU66" s="32"/>
      <c r="CV66" s="32"/>
      <c r="CW66" s="32"/>
      <c r="CX66" s="32"/>
      <c r="CY66" s="32"/>
      <c r="CZ66" s="32"/>
      <c r="DA66" s="32"/>
      <c r="DB66" s="32"/>
      <c r="DC66" s="32"/>
      <c r="DD66" s="32"/>
      <c r="DE66" s="32"/>
      <c r="DF66" s="32"/>
      <c r="DG66" s="32"/>
      <c r="DH66" s="32"/>
      <c r="DI66" s="32"/>
      <c r="DJ66" s="32"/>
      <c r="DK66" s="32"/>
      <c r="DL66" s="32"/>
      <c r="DM66" s="32"/>
      <c r="DN66" s="32"/>
      <c r="DO66" s="32"/>
      <c r="DP66" s="32"/>
      <c r="DQ66" s="32"/>
      <c r="DR66" s="32"/>
      <c r="DS66" s="32"/>
      <c r="DT66" s="32"/>
      <c r="DU66" s="32"/>
      <c r="DV66" s="32"/>
      <c r="DW66" s="32"/>
      <c r="DX66" s="32"/>
      <c r="DY66" s="32"/>
      <c r="DZ66" s="32"/>
      <c r="EA66" s="32"/>
      <c r="EB66" s="32"/>
      <c r="EC66" s="32"/>
      <c r="ED66" s="32"/>
      <c r="EE66" s="32"/>
      <c r="EF66" s="32"/>
      <c r="EG66" s="32"/>
      <c r="EH66" s="32"/>
      <c r="EI66" s="32"/>
      <c r="EJ66" s="32"/>
      <c r="EK66" s="32"/>
      <c r="EL66" s="32"/>
      <c r="EM66" s="32"/>
      <c r="EN66" s="32"/>
      <c r="EO66" s="32"/>
      <c r="EP66" s="32"/>
      <c r="EQ66" s="32"/>
      <c r="ER66" s="32"/>
      <c r="ES66" s="32"/>
      <c r="ET66" s="32"/>
      <c r="EU66" s="32"/>
      <c r="EV66" s="32"/>
      <c r="EW66" s="32"/>
      <c r="EX66" s="32"/>
      <c r="EY66" s="32"/>
      <c r="EZ66" s="32"/>
      <c r="FA66" s="32"/>
      <c r="FB66" s="32"/>
      <c r="FC66" s="32"/>
      <c r="FD66" s="32"/>
      <c r="FE66" s="32"/>
      <c r="FF66" s="32"/>
      <c r="FG66" s="32"/>
      <c r="FH66" s="32"/>
      <c r="FI66" s="32"/>
      <c r="FJ66" s="32"/>
      <c r="FK66" s="32"/>
      <c r="FL66" s="32"/>
      <c r="FM66" s="32"/>
      <c r="FN66" s="32"/>
      <c r="FO66" s="32"/>
      <c r="FP66" s="32"/>
      <c r="FQ66" s="32"/>
      <c r="FR66" s="32"/>
      <c r="FS66" s="32"/>
      <c r="FT66" s="32"/>
      <c r="FU66" s="32"/>
      <c r="FV66" s="32"/>
      <c r="FW66" s="32"/>
      <c r="FX66" s="32"/>
      <c r="FY66" s="32"/>
      <c r="FZ66" s="32"/>
      <c r="GA66" s="32"/>
      <c r="GB66" s="32"/>
      <c r="GC66" s="32"/>
      <c r="GD66" s="32"/>
      <c r="GE66" s="32"/>
      <c r="GF66" s="32"/>
      <c r="GG66" s="32"/>
      <c r="GH66" s="32"/>
      <c r="GI66" s="32"/>
      <c r="GJ66" s="32"/>
      <c r="GK66" s="32"/>
      <c r="GL66" s="32"/>
      <c r="GM66" s="32"/>
      <c r="GN66" s="32"/>
      <c r="GO66" s="32"/>
      <c r="GP66" s="32"/>
      <c r="GQ66" s="32"/>
      <c r="GR66" s="32"/>
      <c r="GS66" s="32"/>
      <c r="GT66" s="32"/>
      <c r="GU66" s="32"/>
      <c r="GV66" s="32"/>
      <c r="GW66" s="32"/>
      <c r="GX66" s="32"/>
      <c r="GY66" s="32"/>
      <c r="GZ66" s="32"/>
      <c r="HA66" s="32"/>
      <c r="HB66" s="32"/>
      <c r="HC66" s="32"/>
      <c r="HD66" s="32"/>
      <c r="HE66" s="32"/>
      <c r="HF66" s="32"/>
      <c r="HG66" s="32"/>
      <c r="HH66" s="32"/>
      <c r="HI66" s="32"/>
      <c r="HJ66" s="32"/>
      <c r="HK66" s="32"/>
      <c r="HL66" s="32"/>
      <c r="HM66" s="32"/>
      <c r="HN66" s="32"/>
      <c r="HO66" s="32"/>
      <c r="HP66" s="32"/>
      <c r="HQ66" s="32"/>
      <c r="HR66" s="32"/>
      <c r="HS66" s="32"/>
      <c r="HT66" s="32"/>
      <c r="HU66" s="32"/>
      <c r="HV66" s="32"/>
      <c r="HW66" s="32"/>
      <c r="HX66" s="32"/>
      <c r="HY66" s="32"/>
      <c r="HZ66" s="32"/>
      <c r="IA66" s="32"/>
      <c r="IB66" s="32"/>
      <c r="IC66" s="32"/>
      <c r="ID66" s="32"/>
      <c r="IE66" s="32"/>
      <c r="IF66" s="32"/>
      <c r="IG66" s="32"/>
      <c r="IH66" s="32"/>
      <c r="II66" s="32"/>
      <c r="IJ66" s="32"/>
      <c r="IK66" s="32"/>
      <c r="IL66" s="32"/>
      <c r="IM66" s="32"/>
      <c r="IN66" s="32"/>
      <c r="IO66" s="32"/>
      <c r="IP66" s="32"/>
      <c r="IQ66" s="32"/>
      <c r="IR66" s="32"/>
      <c r="IS66" s="32"/>
      <c r="IT66" s="32"/>
      <c r="IU66" s="32"/>
      <c r="IV66" s="32"/>
    </row>
    <row r="67" spans="1:256" x14ac:dyDescent="0.25">
      <c r="A67" s="123"/>
      <c r="B67" s="124"/>
      <c r="C67" s="124"/>
      <c r="D67" s="124" t="str">
        <f>IF((ISERROR(VLOOKUP($U67,Lookups!#REF!,4,FALSE)))=FALSE,((VLOOKUP($U67,Lookups!$A$2:$E$4199,4,FALSE))),"")</f>
        <v/>
      </c>
      <c r="E67" s="124" t="str">
        <f>IF((ISERROR(VLOOKUP($U67,Lookups!#REF!,5,FALSE)))=FALSE,((VLOOKUP($U67,Lookups!$A$2:$E$4199,5,FALSE))),"")</f>
        <v/>
      </c>
      <c r="F67" s="125"/>
      <c r="G67" s="126"/>
      <c r="H67" s="127"/>
      <c r="I67" s="128"/>
      <c r="J67" s="128"/>
      <c r="K67" s="129"/>
      <c r="L67" s="130"/>
      <c r="M67" s="131"/>
      <c r="N67" s="132"/>
      <c r="O67" s="130"/>
      <c r="P67" s="163" t="str">
        <f t="shared" si="9"/>
        <v/>
      </c>
      <c r="Q67" s="133" t="str">
        <f t="shared" si="10"/>
        <v/>
      </c>
      <c r="R67" s="134" t="str">
        <f t="shared" si="11"/>
        <v/>
      </c>
      <c r="S67" s="135"/>
      <c r="T67" s="136"/>
      <c r="U67" s="32" t="str">
        <f t="shared" si="12"/>
        <v/>
      </c>
      <c r="V67" s="124" t="str">
        <f t="shared" si="3"/>
        <v xml:space="preserve"> </v>
      </c>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c r="BI67" s="32"/>
      <c r="BJ67" s="32"/>
      <c r="BK67" s="32"/>
      <c r="BL67" s="32"/>
      <c r="BM67" s="32"/>
      <c r="BN67" s="32"/>
      <c r="BO67" s="32"/>
      <c r="BP67" s="32"/>
      <c r="BQ67" s="32"/>
      <c r="BR67" s="32"/>
      <c r="BS67" s="32"/>
      <c r="BT67" s="32"/>
      <c r="BU67" s="32"/>
      <c r="BV67" s="32"/>
      <c r="BW67" s="32"/>
      <c r="BX67" s="32"/>
      <c r="BY67" s="32"/>
      <c r="BZ67" s="32"/>
      <c r="CA67" s="32"/>
      <c r="CB67" s="32"/>
      <c r="CC67" s="32"/>
      <c r="CD67" s="32"/>
      <c r="CE67" s="32"/>
      <c r="CF67" s="32"/>
      <c r="CG67" s="32"/>
      <c r="CH67" s="32"/>
      <c r="CI67" s="32"/>
      <c r="CJ67" s="32"/>
      <c r="CK67" s="32"/>
      <c r="CL67" s="32"/>
      <c r="CM67" s="32"/>
      <c r="CN67" s="32"/>
      <c r="CO67" s="32"/>
      <c r="CP67" s="32"/>
      <c r="CQ67" s="32"/>
      <c r="CR67" s="32"/>
      <c r="CS67" s="32"/>
      <c r="CT67" s="32"/>
      <c r="CU67" s="32"/>
      <c r="CV67" s="32"/>
      <c r="CW67" s="32"/>
      <c r="CX67" s="32"/>
      <c r="CY67" s="32"/>
      <c r="CZ67" s="32"/>
      <c r="DA67" s="32"/>
      <c r="DB67" s="32"/>
      <c r="DC67" s="32"/>
      <c r="DD67" s="32"/>
      <c r="DE67" s="32"/>
      <c r="DF67" s="32"/>
      <c r="DG67" s="32"/>
      <c r="DH67" s="32"/>
      <c r="DI67" s="32"/>
      <c r="DJ67" s="32"/>
      <c r="DK67" s="32"/>
      <c r="DL67" s="32"/>
      <c r="DM67" s="32"/>
      <c r="DN67" s="32"/>
      <c r="DO67" s="32"/>
      <c r="DP67" s="32"/>
      <c r="DQ67" s="32"/>
      <c r="DR67" s="32"/>
      <c r="DS67" s="32"/>
      <c r="DT67" s="32"/>
      <c r="DU67" s="32"/>
      <c r="DV67" s="32"/>
      <c r="DW67" s="32"/>
      <c r="DX67" s="32"/>
      <c r="DY67" s="32"/>
      <c r="DZ67" s="32"/>
      <c r="EA67" s="32"/>
      <c r="EB67" s="32"/>
      <c r="EC67" s="32"/>
      <c r="ED67" s="32"/>
      <c r="EE67" s="32"/>
      <c r="EF67" s="32"/>
      <c r="EG67" s="32"/>
      <c r="EH67" s="32"/>
      <c r="EI67" s="32"/>
      <c r="EJ67" s="32"/>
      <c r="EK67" s="32"/>
      <c r="EL67" s="32"/>
      <c r="EM67" s="32"/>
      <c r="EN67" s="32"/>
      <c r="EO67" s="32"/>
      <c r="EP67" s="32"/>
      <c r="EQ67" s="32"/>
      <c r="ER67" s="32"/>
      <c r="ES67" s="32"/>
      <c r="ET67" s="32"/>
      <c r="EU67" s="32"/>
      <c r="EV67" s="32"/>
      <c r="EW67" s="32"/>
      <c r="EX67" s="32"/>
      <c r="EY67" s="32"/>
      <c r="EZ67" s="32"/>
      <c r="FA67" s="32"/>
      <c r="FB67" s="32"/>
      <c r="FC67" s="32"/>
      <c r="FD67" s="32"/>
      <c r="FE67" s="32"/>
      <c r="FF67" s="32"/>
      <c r="FG67" s="32"/>
      <c r="FH67" s="32"/>
      <c r="FI67" s="32"/>
      <c r="FJ67" s="32"/>
      <c r="FK67" s="32"/>
      <c r="FL67" s="32"/>
      <c r="FM67" s="32"/>
      <c r="FN67" s="32"/>
      <c r="FO67" s="32"/>
      <c r="FP67" s="32"/>
      <c r="FQ67" s="32"/>
      <c r="FR67" s="32"/>
      <c r="FS67" s="32"/>
      <c r="FT67" s="32"/>
      <c r="FU67" s="32"/>
      <c r="FV67" s="32"/>
      <c r="FW67" s="32"/>
      <c r="FX67" s="32"/>
      <c r="FY67" s="32"/>
      <c r="FZ67" s="32"/>
      <c r="GA67" s="32"/>
      <c r="GB67" s="32"/>
      <c r="GC67" s="32"/>
      <c r="GD67" s="32"/>
      <c r="GE67" s="32"/>
      <c r="GF67" s="32"/>
      <c r="GG67" s="32"/>
      <c r="GH67" s="32"/>
      <c r="GI67" s="32"/>
      <c r="GJ67" s="32"/>
      <c r="GK67" s="32"/>
      <c r="GL67" s="32"/>
      <c r="GM67" s="32"/>
      <c r="GN67" s="32"/>
      <c r="GO67" s="32"/>
      <c r="GP67" s="32"/>
      <c r="GQ67" s="32"/>
      <c r="GR67" s="32"/>
      <c r="GS67" s="32"/>
      <c r="GT67" s="32"/>
      <c r="GU67" s="32"/>
      <c r="GV67" s="32"/>
      <c r="GW67" s="32"/>
      <c r="GX67" s="32"/>
      <c r="GY67" s="32"/>
      <c r="GZ67" s="32"/>
      <c r="HA67" s="32"/>
      <c r="HB67" s="32"/>
      <c r="HC67" s="32"/>
      <c r="HD67" s="32"/>
      <c r="HE67" s="32"/>
      <c r="HF67" s="32"/>
      <c r="HG67" s="32"/>
      <c r="HH67" s="32"/>
      <c r="HI67" s="32"/>
      <c r="HJ67" s="32"/>
      <c r="HK67" s="32"/>
      <c r="HL67" s="32"/>
      <c r="HM67" s="32"/>
      <c r="HN67" s="32"/>
      <c r="HO67" s="32"/>
      <c r="HP67" s="32"/>
      <c r="HQ67" s="32"/>
      <c r="HR67" s="32"/>
      <c r="HS67" s="32"/>
      <c r="HT67" s="32"/>
      <c r="HU67" s="32"/>
      <c r="HV67" s="32"/>
      <c r="HW67" s="32"/>
      <c r="HX67" s="32"/>
      <c r="HY67" s="32"/>
      <c r="HZ67" s="32"/>
      <c r="IA67" s="32"/>
      <c r="IB67" s="32"/>
      <c r="IC67" s="32"/>
      <c r="ID67" s="32"/>
      <c r="IE67" s="32"/>
      <c r="IF67" s="32"/>
      <c r="IG67" s="32"/>
      <c r="IH67" s="32"/>
      <c r="II67" s="32"/>
      <c r="IJ67" s="32"/>
      <c r="IK67" s="32"/>
      <c r="IL67" s="32"/>
      <c r="IM67" s="32"/>
      <c r="IN67" s="32"/>
      <c r="IO67" s="32"/>
      <c r="IP67" s="32"/>
      <c r="IQ67" s="32"/>
      <c r="IR67" s="32"/>
      <c r="IS67" s="32"/>
      <c r="IT67" s="32"/>
      <c r="IU67" s="32"/>
      <c r="IV67" s="32"/>
    </row>
    <row r="68" spans="1:256" x14ac:dyDescent="0.25">
      <c r="A68" s="123"/>
      <c r="B68" s="124"/>
      <c r="C68" s="124"/>
      <c r="D68" s="124" t="str">
        <f>IF((ISERROR(VLOOKUP($U68,Lookups!#REF!,4,FALSE)))=FALSE,((VLOOKUP($U68,Lookups!$A$2:$E$4199,4,FALSE))),"")</f>
        <v/>
      </c>
      <c r="E68" s="124" t="str">
        <f>IF((ISERROR(VLOOKUP($U68,Lookups!#REF!,5,FALSE)))=FALSE,((VLOOKUP($U68,Lookups!$A$2:$E$4199,5,FALSE))),"")</f>
        <v/>
      </c>
      <c r="F68" s="125"/>
      <c r="G68" s="126"/>
      <c r="H68" s="127"/>
      <c r="I68" s="128"/>
      <c r="J68" s="128"/>
      <c r="K68" s="129"/>
      <c r="L68" s="130"/>
      <c r="M68" s="131"/>
      <c r="N68" s="132"/>
      <c r="O68" s="130"/>
      <c r="P68" s="163" t="str">
        <f t="shared" si="9"/>
        <v/>
      </c>
      <c r="Q68" s="133" t="str">
        <f t="shared" si="10"/>
        <v/>
      </c>
      <c r="R68" s="134" t="str">
        <f t="shared" si="11"/>
        <v/>
      </c>
      <c r="S68" s="135"/>
      <c r="T68" s="136"/>
      <c r="U68" s="32" t="str">
        <f t="shared" si="12"/>
        <v/>
      </c>
      <c r="V68" s="124" t="str">
        <f t="shared" si="3"/>
        <v xml:space="preserve"> </v>
      </c>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c r="BI68" s="32"/>
      <c r="BJ68" s="32"/>
      <c r="BK68" s="32"/>
      <c r="BL68" s="32"/>
      <c r="BM68" s="32"/>
      <c r="BN68" s="32"/>
      <c r="BO68" s="32"/>
      <c r="BP68" s="32"/>
      <c r="BQ68" s="32"/>
      <c r="BR68" s="32"/>
      <c r="BS68" s="32"/>
      <c r="BT68" s="32"/>
      <c r="BU68" s="32"/>
      <c r="BV68" s="32"/>
      <c r="BW68" s="32"/>
      <c r="BX68" s="32"/>
      <c r="BY68" s="32"/>
      <c r="BZ68" s="32"/>
      <c r="CA68" s="32"/>
      <c r="CB68" s="32"/>
      <c r="CC68" s="32"/>
      <c r="CD68" s="32"/>
      <c r="CE68" s="32"/>
      <c r="CF68" s="32"/>
      <c r="CG68" s="32"/>
      <c r="CH68" s="32"/>
      <c r="CI68" s="32"/>
      <c r="CJ68" s="32"/>
      <c r="CK68" s="32"/>
      <c r="CL68" s="32"/>
      <c r="CM68" s="32"/>
      <c r="CN68" s="32"/>
      <c r="CO68" s="32"/>
      <c r="CP68" s="32"/>
      <c r="CQ68" s="32"/>
      <c r="CR68" s="32"/>
      <c r="CS68" s="32"/>
      <c r="CT68" s="32"/>
      <c r="CU68" s="32"/>
      <c r="CV68" s="32"/>
      <c r="CW68" s="32"/>
      <c r="CX68" s="32"/>
      <c r="CY68" s="32"/>
      <c r="CZ68" s="32"/>
      <c r="DA68" s="32"/>
      <c r="DB68" s="32"/>
      <c r="DC68" s="32"/>
      <c r="DD68" s="32"/>
      <c r="DE68" s="32"/>
      <c r="DF68" s="32"/>
      <c r="DG68" s="32"/>
      <c r="DH68" s="32"/>
      <c r="DI68" s="32"/>
      <c r="DJ68" s="32"/>
      <c r="DK68" s="32"/>
      <c r="DL68" s="32"/>
      <c r="DM68" s="32"/>
      <c r="DN68" s="32"/>
      <c r="DO68" s="32"/>
      <c r="DP68" s="32"/>
      <c r="DQ68" s="32"/>
      <c r="DR68" s="32"/>
      <c r="DS68" s="32"/>
      <c r="DT68" s="32"/>
      <c r="DU68" s="32"/>
      <c r="DV68" s="32"/>
      <c r="DW68" s="32"/>
      <c r="DX68" s="32"/>
      <c r="DY68" s="32"/>
      <c r="DZ68" s="32"/>
      <c r="EA68" s="32"/>
      <c r="EB68" s="32"/>
      <c r="EC68" s="32"/>
      <c r="ED68" s="32"/>
      <c r="EE68" s="32"/>
      <c r="EF68" s="32"/>
      <c r="EG68" s="32"/>
      <c r="EH68" s="32"/>
      <c r="EI68" s="32"/>
      <c r="EJ68" s="32"/>
      <c r="EK68" s="32"/>
      <c r="EL68" s="32"/>
      <c r="EM68" s="32"/>
      <c r="EN68" s="32"/>
      <c r="EO68" s="32"/>
      <c r="EP68" s="32"/>
      <c r="EQ68" s="32"/>
      <c r="ER68" s="32"/>
      <c r="ES68" s="32"/>
      <c r="ET68" s="32"/>
      <c r="EU68" s="32"/>
      <c r="EV68" s="32"/>
      <c r="EW68" s="32"/>
      <c r="EX68" s="32"/>
      <c r="EY68" s="32"/>
      <c r="EZ68" s="32"/>
      <c r="FA68" s="32"/>
      <c r="FB68" s="32"/>
      <c r="FC68" s="32"/>
      <c r="FD68" s="32"/>
      <c r="FE68" s="32"/>
      <c r="FF68" s="32"/>
      <c r="FG68" s="32"/>
      <c r="FH68" s="32"/>
      <c r="FI68" s="32"/>
      <c r="FJ68" s="32"/>
      <c r="FK68" s="32"/>
      <c r="FL68" s="32"/>
      <c r="FM68" s="32"/>
      <c r="FN68" s="32"/>
      <c r="FO68" s="32"/>
      <c r="FP68" s="32"/>
      <c r="FQ68" s="32"/>
      <c r="FR68" s="32"/>
      <c r="FS68" s="32"/>
      <c r="FT68" s="32"/>
      <c r="FU68" s="32"/>
      <c r="FV68" s="32"/>
      <c r="FW68" s="32"/>
      <c r="FX68" s="32"/>
      <c r="FY68" s="32"/>
      <c r="FZ68" s="32"/>
      <c r="GA68" s="32"/>
      <c r="GB68" s="32"/>
      <c r="GC68" s="32"/>
      <c r="GD68" s="32"/>
      <c r="GE68" s="32"/>
      <c r="GF68" s="32"/>
      <c r="GG68" s="32"/>
      <c r="GH68" s="32"/>
      <c r="GI68" s="32"/>
      <c r="GJ68" s="32"/>
      <c r="GK68" s="32"/>
      <c r="GL68" s="32"/>
      <c r="GM68" s="32"/>
      <c r="GN68" s="32"/>
      <c r="GO68" s="32"/>
      <c r="GP68" s="32"/>
      <c r="GQ68" s="32"/>
      <c r="GR68" s="32"/>
      <c r="GS68" s="32"/>
      <c r="GT68" s="32"/>
      <c r="GU68" s="32"/>
      <c r="GV68" s="32"/>
      <c r="GW68" s="32"/>
      <c r="GX68" s="32"/>
      <c r="GY68" s="32"/>
      <c r="GZ68" s="32"/>
      <c r="HA68" s="32"/>
      <c r="HB68" s="32"/>
      <c r="HC68" s="32"/>
      <c r="HD68" s="32"/>
      <c r="HE68" s="32"/>
      <c r="HF68" s="32"/>
      <c r="HG68" s="32"/>
      <c r="HH68" s="32"/>
      <c r="HI68" s="32"/>
      <c r="HJ68" s="32"/>
      <c r="HK68" s="32"/>
      <c r="HL68" s="32"/>
      <c r="HM68" s="32"/>
      <c r="HN68" s="32"/>
      <c r="HO68" s="32"/>
      <c r="HP68" s="32"/>
      <c r="HQ68" s="32"/>
      <c r="HR68" s="32"/>
      <c r="HS68" s="32"/>
      <c r="HT68" s="32"/>
      <c r="HU68" s="32"/>
      <c r="HV68" s="32"/>
      <c r="HW68" s="32"/>
      <c r="HX68" s="32"/>
      <c r="HY68" s="32"/>
      <c r="HZ68" s="32"/>
      <c r="IA68" s="32"/>
      <c r="IB68" s="32"/>
      <c r="IC68" s="32"/>
      <c r="ID68" s="32"/>
      <c r="IE68" s="32"/>
      <c r="IF68" s="32"/>
      <c r="IG68" s="32"/>
      <c r="IH68" s="32"/>
      <c r="II68" s="32"/>
      <c r="IJ68" s="32"/>
      <c r="IK68" s="32"/>
      <c r="IL68" s="32"/>
      <c r="IM68" s="32"/>
      <c r="IN68" s="32"/>
      <c r="IO68" s="32"/>
      <c r="IP68" s="32"/>
      <c r="IQ68" s="32"/>
      <c r="IR68" s="32"/>
      <c r="IS68" s="32"/>
      <c r="IT68" s="32"/>
      <c r="IU68" s="32"/>
      <c r="IV68" s="32"/>
    </row>
    <row r="69" spans="1:256" x14ac:dyDescent="0.25">
      <c r="A69" s="137"/>
      <c r="B69" s="138"/>
      <c r="C69" s="138"/>
      <c r="D69" s="138" t="str">
        <f>IF((ISERROR(VLOOKUP($U69,Lookups!#REF!,4,FALSE)))=FALSE,((VLOOKUP($U69,Lookups!$A$2:$E$4199,4,FALSE))),"")</f>
        <v/>
      </c>
      <c r="E69" s="138" t="str">
        <f>IF((ISERROR(VLOOKUP($U69,Lookups!#REF!,5,FALSE)))=FALSE,((VLOOKUP($U69,Lookups!$A$2:$E$4199,5,FALSE))),"")</f>
        <v/>
      </c>
      <c r="F69" s="139"/>
      <c r="G69" s="140"/>
      <c r="H69" s="149"/>
      <c r="I69" s="141"/>
      <c r="J69" s="141"/>
      <c r="K69" s="150"/>
      <c r="L69" s="142"/>
      <c r="M69" s="143"/>
      <c r="N69" s="144"/>
      <c r="O69" s="142"/>
      <c r="P69" s="163" t="str">
        <f t="shared" si="9"/>
        <v/>
      </c>
      <c r="Q69" s="145" t="str">
        <f t="shared" si="10"/>
        <v/>
      </c>
      <c r="R69" s="146" t="str">
        <f t="shared" si="11"/>
        <v/>
      </c>
      <c r="S69" s="147"/>
      <c r="T69" s="148"/>
      <c r="U69" s="32" t="str">
        <f t="shared" si="12"/>
        <v/>
      </c>
      <c r="V69" s="247" t="str">
        <f t="shared" si="3"/>
        <v xml:space="preserve"> </v>
      </c>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c r="BI69" s="32"/>
      <c r="BJ69" s="32"/>
      <c r="BK69" s="32"/>
      <c r="BL69" s="32"/>
      <c r="BM69" s="32"/>
      <c r="BN69" s="32"/>
      <c r="BO69" s="32"/>
      <c r="BP69" s="32"/>
      <c r="BQ69" s="32"/>
      <c r="BR69" s="32"/>
      <c r="BS69" s="32"/>
      <c r="BT69" s="32"/>
      <c r="BU69" s="32"/>
      <c r="BV69" s="32"/>
      <c r="BW69" s="32"/>
      <c r="BX69" s="32"/>
      <c r="BY69" s="32"/>
      <c r="BZ69" s="32"/>
      <c r="CA69" s="32"/>
      <c r="CB69" s="32"/>
      <c r="CC69" s="32"/>
      <c r="CD69" s="32"/>
      <c r="CE69" s="32"/>
      <c r="CF69" s="32"/>
      <c r="CG69" s="32"/>
      <c r="CH69" s="32"/>
      <c r="CI69" s="32"/>
      <c r="CJ69" s="32"/>
      <c r="CK69" s="32"/>
      <c r="CL69" s="32"/>
      <c r="CM69" s="32"/>
      <c r="CN69" s="32"/>
      <c r="CO69" s="32"/>
      <c r="CP69" s="32"/>
      <c r="CQ69" s="32"/>
      <c r="CR69" s="32"/>
      <c r="CS69" s="32"/>
      <c r="CT69" s="32"/>
      <c r="CU69" s="32"/>
      <c r="CV69" s="32"/>
      <c r="CW69" s="32"/>
      <c r="CX69" s="32"/>
      <c r="CY69" s="32"/>
      <c r="CZ69" s="32"/>
      <c r="DA69" s="32"/>
      <c r="DB69" s="32"/>
      <c r="DC69" s="32"/>
      <c r="DD69" s="32"/>
      <c r="DE69" s="32"/>
      <c r="DF69" s="32"/>
      <c r="DG69" s="32"/>
      <c r="DH69" s="32"/>
      <c r="DI69" s="32"/>
      <c r="DJ69" s="32"/>
      <c r="DK69" s="32"/>
      <c r="DL69" s="32"/>
      <c r="DM69" s="32"/>
      <c r="DN69" s="32"/>
      <c r="DO69" s="32"/>
      <c r="DP69" s="32"/>
      <c r="DQ69" s="32"/>
      <c r="DR69" s="32"/>
      <c r="DS69" s="32"/>
      <c r="DT69" s="32"/>
      <c r="DU69" s="32"/>
      <c r="DV69" s="32"/>
      <c r="DW69" s="32"/>
      <c r="DX69" s="32"/>
      <c r="DY69" s="32"/>
      <c r="DZ69" s="32"/>
      <c r="EA69" s="32"/>
      <c r="EB69" s="32"/>
      <c r="EC69" s="32"/>
      <c r="ED69" s="32"/>
      <c r="EE69" s="32"/>
      <c r="EF69" s="32"/>
      <c r="EG69" s="32"/>
      <c r="EH69" s="32"/>
      <c r="EI69" s="32"/>
      <c r="EJ69" s="32"/>
      <c r="EK69" s="32"/>
      <c r="EL69" s="32"/>
      <c r="EM69" s="32"/>
      <c r="EN69" s="32"/>
      <c r="EO69" s="32"/>
      <c r="EP69" s="32"/>
      <c r="EQ69" s="32"/>
      <c r="ER69" s="32"/>
      <c r="ES69" s="32"/>
      <c r="ET69" s="32"/>
      <c r="EU69" s="32"/>
      <c r="EV69" s="32"/>
      <c r="EW69" s="32"/>
      <c r="EX69" s="32"/>
      <c r="EY69" s="32"/>
      <c r="EZ69" s="32"/>
      <c r="FA69" s="32"/>
      <c r="FB69" s="32"/>
      <c r="FC69" s="32"/>
      <c r="FD69" s="32"/>
      <c r="FE69" s="32"/>
      <c r="FF69" s="32"/>
      <c r="FG69" s="32"/>
      <c r="FH69" s="32"/>
      <c r="FI69" s="32"/>
      <c r="FJ69" s="32"/>
      <c r="FK69" s="32"/>
      <c r="FL69" s="32"/>
      <c r="FM69" s="32"/>
      <c r="FN69" s="32"/>
      <c r="FO69" s="32"/>
      <c r="FP69" s="32"/>
      <c r="FQ69" s="32"/>
      <c r="FR69" s="32"/>
      <c r="FS69" s="32"/>
      <c r="FT69" s="32"/>
      <c r="FU69" s="32"/>
      <c r="FV69" s="32"/>
      <c r="FW69" s="32"/>
      <c r="FX69" s="32"/>
      <c r="FY69" s="32"/>
      <c r="FZ69" s="32"/>
      <c r="GA69" s="32"/>
      <c r="GB69" s="32"/>
      <c r="GC69" s="32"/>
      <c r="GD69" s="32"/>
      <c r="GE69" s="32"/>
      <c r="GF69" s="32"/>
      <c r="GG69" s="32"/>
      <c r="GH69" s="32"/>
      <c r="GI69" s="32"/>
      <c r="GJ69" s="32"/>
      <c r="GK69" s="32"/>
      <c r="GL69" s="32"/>
      <c r="GM69" s="32"/>
      <c r="GN69" s="32"/>
      <c r="GO69" s="32"/>
      <c r="GP69" s="32"/>
      <c r="GQ69" s="32"/>
      <c r="GR69" s="32"/>
      <c r="GS69" s="32"/>
      <c r="GT69" s="32"/>
      <c r="GU69" s="32"/>
      <c r="GV69" s="32"/>
      <c r="GW69" s="32"/>
      <c r="GX69" s="32"/>
      <c r="GY69" s="32"/>
      <c r="GZ69" s="32"/>
      <c r="HA69" s="32"/>
      <c r="HB69" s="32"/>
      <c r="HC69" s="32"/>
      <c r="HD69" s="32"/>
      <c r="HE69" s="32"/>
      <c r="HF69" s="32"/>
      <c r="HG69" s="32"/>
      <c r="HH69" s="32"/>
      <c r="HI69" s="32"/>
      <c r="HJ69" s="32"/>
      <c r="HK69" s="32"/>
      <c r="HL69" s="32"/>
      <c r="HM69" s="32"/>
      <c r="HN69" s="32"/>
      <c r="HO69" s="32"/>
      <c r="HP69" s="32"/>
      <c r="HQ69" s="32"/>
      <c r="HR69" s="32"/>
      <c r="HS69" s="32"/>
      <c r="HT69" s="32"/>
      <c r="HU69" s="32"/>
      <c r="HV69" s="32"/>
      <c r="HW69" s="32"/>
      <c r="HX69" s="32"/>
      <c r="HY69" s="32"/>
      <c r="HZ69" s="32"/>
      <c r="IA69" s="32"/>
      <c r="IB69" s="32"/>
      <c r="IC69" s="32"/>
      <c r="ID69" s="32"/>
      <c r="IE69" s="32"/>
      <c r="IF69" s="32"/>
      <c r="IG69" s="32"/>
      <c r="IH69" s="32"/>
      <c r="II69" s="32"/>
      <c r="IJ69" s="32"/>
      <c r="IK69" s="32"/>
      <c r="IL69" s="32"/>
      <c r="IM69" s="32"/>
      <c r="IN69" s="32"/>
      <c r="IO69" s="32"/>
      <c r="IP69" s="32"/>
      <c r="IQ69" s="32"/>
      <c r="IR69" s="32"/>
      <c r="IS69" s="32"/>
      <c r="IT69" s="32"/>
      <c r="IU69" s="32"/>
      <c r="IV69" s="32"/>
    </row>
    <row r="70" spans="1:256" x14ac:dyDescent="0.25">
      <c r="A70" s="137"/>
      <c r="B70" s="138"/>
      <c r="C70" s="138"/>
      <c r="D70" s="138" t="str">
        <f>IF((ISERROR(VLOOKUP($U70,Lookups!#REF!,4,FALSE)))=FALSE,((VLOOKUP($U70,Lookups!$A$2:$E$4199,4,FALSE))),"")</f>
        <v/>
      </c>
      <c r="E70" s="138" t="str">
        <f>IF((ISERROR(VLOOKUP($U70,Lookups!#REF!,5,FALSE)))=FALSE,((VLOOKUP($U70,Lookups!$A$2:$E$4199,5,FALSE))),"")</f>
        <v/>
      </c>
      <c r="F70" s="139"/>
      <c r="G70" s="140"/>
      <c r="H70" s="149"/>
      <c r="I70" s="141"/>
      <c r="J70" s="141"/>
      <c r="K70" s="150"/>
      <c r="L70" s="142"/>
      <c r="M70" s="143"/>
      <c r="N70" s="144"/>
      <c r="O70" s="142"/>
      <c r="P70" s="163" t="str">
        <f t="shared" si="9"/>
        <v/>
      </c>
      <c r="Q70" s="145" t="str">
        <f t="shared" si="10"/>
        <v/>
      </c>
      <c r="R70" s="146" t="str">
        <f t="shared" si="11"/>
        <v/>
      </c>
      <c r="S70" s="147"/>
      <c r="T70" s="148"/>
      <c r="U70" s="32" t="str">
        <f t="shared" si="12"/>
        <v/>
      </c>
      <c r="V70" s="247" t="str">
        <f t="shared" si="3"/>
        <v xml:space="preserve"> </v>
      </c>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c r="BI70" s="32"/>
      <c r="BJ70" s="32"/>
      <c r="BK70" s="32"/>
      <c r="BL70" s="32"/>
      <c r="BM70" s="32"/>
      <c r="BN70" s="32"/>
      <c r="BO70" s="32"/>
      <c r="BP70" s="32"/>
      <c r="BQ70" s="32"/>
      <c r="BR70" s="32"/>
      <c r="BS70" s="32"/>
      <c r="BT70" s="32"/>
      <c r="BU70" s="32"/>
      <c r="BV70" s="32"/>
      <c r="BW70" s="32"/>
      <c r="BX70" s="32"/>
      <c r="BY70" s="32"/>
      <c r="BZ70" s="32"/>
      <c r="CA70" s="32"/>
      <c r="CB70" s="32"/>
      <c r="CC70" s="32"/>
      <c r="CD70" s="32"/>
      <c r="CE70" s="32"/>
      <c r="CF70" s="32"/>
      <c r="CG70" s="32"/>
      <c r="CH70" s="32"/>
      <c r="CI70" s="32"/>
      <c r="CJ70" s="32"/>
      <c r="CK70" s="32"/>
      <c r="CL70" s="32"/>
      <c r="CM70" s="32"/>
      <c r="CN70" s="32"/>
      <c r="CO70" s="32"/>
      <c r="CP70" s="32"/>
      <c r="CQ70" s="32"/>
      <c r="CR70" s="32"/>
      <c r="CS70" s="32"/>
      <c r="CT70" s="32"/>
      <c r="CU70" s="32"/>
      <c r="CV70" s="32"/>
      <c r="CW70" s="32"/>
      <c r="CX70" s="32"/>
      <c r="CY70" s="32"/>
      <c r="CZ70" s="32"/>
      <c r="DA70" s="32"/>
      <c r="DB70" s="32"/>
      <c r="DC70" s="32"/>
      <c r="DD70" s="32"/>
      <c r="DE70" s="32"/>
      <c r="DF70" s="32"/>
      <c r="DG70" s="32"/>
      <c r="DH70" s="32"/>
      <c r="DI70" s="32"/>
      <c r="DJ70" s="32"/>
      <c r="DK70" s="32"/>
      <c r="DL70" s="32"/>
      <c r="DM70" s="32"/>
      <c r="DN70" s="32"/>
      <c r="DO70" s="32"/>
      <c r="DP70" s="32"/>
      <c r="DQ70" s="32"/>
      <c r="DR70" s="32"/>
      <c r="DS70" s="32"/>
      <c r="DT70" s="32"/>
      <c r="DU70" s="32"/>
      <c r="DV70" s="32"/>
      <c r="DW70" s="32"/>
      <c r="DX70" s="32"/>
      <c r="DY70" s="32"/>
      <c r="DZ70" s="32"/>
      <c r="EA70" s="32"/>
      <c r="EB70" s="32"/>
      <c r="EC70" s="32"/>
      <c r="ED70" s="32"/>
      <c r="EE70" s="32"/>
      <c r="EF70" s="32"/>
      <c r="EG70" s="32"/>
      <c r="EH70" s="32"/>
      <c r="EI70" s="32"/>
      <c r="EJ70" s="32"/>
      <c r="EK70" s="32"/>
      <c r="EL70" s="32"/>
      <c r="EM70" s="32"/>
      <c r="EN70" s="32"/>
      <c r="EO70" s="32"/>
      <c r="EP70" s="32"/>
      <c r="EQ70" s="32"/>
      <c r="ER70" s="32"/>
      <c r="ES70" s="32"/>
      <c r="ET70" s="32"/>
      <c r="EU70" s="32"/>
      <c r="EV70" s="32"/>
      <c r="EW70" s="32"/>
      <c r="EX70" s="32"/>
      <c r="EY70" s="32"/>
      <c r="EZ70" s="32"/>
      <c r="FA70" s="32"/>
      <c r="FB70" s="32"/>
      <c r="FC70" s="32"/>
      <c r="FD70" s="32"/>
      <c r="FE70" s="32"/>
      <c r="FF70" s="32"/>
      <c r="FG70" s="32"/>
      <c r="FH70" s="32"/>
      <c r="FI70" s="32"/>
      <c r="FJ70" s="32"/>
      <c r="FK70" s="32"/>
      <c r="FL70" s="32"/>
      <c r="FM70" s="32"/>
      <c r="FN70" s="32"/>
      <c r="FO70" s="32"/>
      <c r="FP70" s="32"/>
      <c r="FQ70" s="32"/>
      <c r="FR70" s="32"/>
      <c r="FS70" s="32"/>
      <c r="FT70" s="32"/>
      <c r="FU70" s="32"/>
      <c r="FV70" s="32"/>
      <c r="FW70" s="32"/>
      <c r="FX70" s="32"/>
      <c r="FY70" s="32"/>
      <c r="FZ70" s="32"/>
      <c r="GA70" s="32"/>
      <c r="GB70" s="32"/>
      <c r="GC70" s="32"/>
      <c r="GD70" s="32"/>
      <c r="GE70" s="32"/>
      <c r="GF70" s="32"/>
      <c r="GG70" s="32"/>
      <c r="GH70" s="32"/>
      <c r="GI70" s="32"/>
      <c r="GJ70" s="32"/>
      <c r="GK70" s="32"/>
      <c r="GL70" s="32"/>
      <c r="GM70" s="32"/>
      <c r="GN70" s="32"/>
      <c r="GO70" s="32"/>
      <c r="GP70" s="32"/>
      <c r="GQ70" s="32"/>
      <c r="GR70" s="32"/>
      <c r="GS70" s="32"/>
      <c r="GT70" s="32"/>
      <c r="GU70" s="32"/>
      <c r="GV70" s="32"/>
      <c r="GW70" s="32"/>
      <c r="GX70" s="32"/>
      <c r="GY70" s="32"/>
      <c r="GZ70" s="32"/>
      <c r="HA70" s="32"/>
      <c r="HB70" s="32"/>
      <c r="HC70" s="32"/>
      <c r="HD70" s="32"/>
      <c r="HE70" s="32"/>
      <c r="HF70" s="32"/>
      <c r="HG70" s="32"/>
      <c r="HH70" s="32"/>
      <c r="HI70" s="32"/>
      <c r="HJ70" s="32"/>
      <c r="HK70" s="32"/>
      <c r="HL70" s="32"/>
      <c r="HM70" s="32"/>
      <c r="HN70" s="32"/>
      <c r="HO70" s="32"/>
      <c r="HP70" s="32"/>
      <c r="HQ70" s="32"/>
      <c r="HR70" s="32"/>
      <c r="HS70" s="32"/>
      <c r="HT70" s="32"/>
      <c r="HU70" s="32"/>
      <c r="HV70" s="32"/>
      <c r="HW70" s="32"/>
      <c r="HX70" s="32"/>
      <c r="HY70" s="32"/>
      <c r="HZ70" s="32"/>
      <c r="IA70" s="32"/>
      <c r="IB70" s="32"/>
      <c r="IC70" s="32"/>
      <c r="ID70" s="32"/>
      <c r="IE70" s="32"/>
      <c r="IF70" s="32"/>
      <c r="IG70" s="32"/>
      <c r="IH70" s="32"/>
      <c r="II70" s="32"/>
      <c r="IJ70" s="32"/>
      <c r="IK70" s="32"/>
      <c r="IL70" s="32"/>
      <c r="IM70" s="32"/>
      <c r="IN70" s="32"/>
      <c r="IO70" s="32"/>
      <c r="IP70" s="32"/>
      <c r="IQ70" s="32"/>
      <c r="IR70" s="32"/>
      <c r="IS70" s="32"/>
      <c r="IT70" s="32"/>
      <c r="IU70" s="32"/>
      <c r="IV70" s="32"/>
    </row>
    <row r="71" spans="1:256" x14ac:dyDescent="0.25">
      <c r="A71" s="137"/>
      <c r="B71" s="138"/>
      <c r="C71" s="138"/>
      <c r="D71" s="138" t="str">
        <f>IF((ISERROR(VLOOKUP($U71,Lookups!#REF!,4,FALSE)))=FALSE,((VLOOKUP($U71,Lookups!$A$2:$E$4199,4,FALSE))),"")</f>
        <v/>
      </c>
      <c r="E71" s="138" t="str">
        <f>IF((ISERROR(VLOOKUP($U71,Lookups!#REF!,5,FALSE)))=FALSE,((VLOOKUP($U71,Lookups!$A$2:$E$4199,5,FALSE))),"")</f>
        <v/>
      </c>
      <c r="F71" s="139"/>
      <c r="G71" s="140"/>
      <c r="H71" s="149"/>
      <c r="I71" s="141"/>
      <c r="J71" s="141"/>
      <c r="K71" s="150"/>
      <c r="L71" s="142"/>
      <c r="M71" s="143"/>
      <c r="N71" s="144"/>
      <c r="O71" s="142"/>
      <c r="P71" s="163" t="str">
        <f t="shared" si="9"/>
        <v/>
      </c>
      <c r="Q71" s="145" t="str">
        <f t="shared" si="10"/>
        <v/>
      </c>
      <c r="R71" s="146" t="str">
        <f t="shared" si="11"/>
        <v/>
      </c>
      <c r="S71" s="147"/>
      <c r="T71" s="148"/>
      <c r="U71" s="32" t="str">
        <f t="shared" si="12"/>
        <v/>
      </c>
      <c r="V71" s="247" t="str">
        <f t="shared" si="3"/>
        <v xml:space="preserve"> </v>
      </c>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c r="BI71" s="32"/>
      <c r="BJ71" s="32"/>
      <c r="BK71" s="32"/>
      <c r="BL71" s="32"/>
      <c r="BM71" s="32"/>
      <c r="BN71" s="32"/>
      <c r="BO71" s="32"/>
      <c r="BP71" s="32"/>
      <c r="BQ71" s="32"/>
      <c r="BR71" s="32"/>
      <c r="BS71" s="32"/>
      <c r="BT71" s="32"/>
      <c r="BU71" s="32"/>
      <c r="BV71" s="32"/>
      <c r="BW71" s="32"/>
      <c r="BX71" s="32"/>
      <c r="BY71" s="32"/>
      <c r="BZ71" s="32"/>
      <c r="CA71" s="32"/>
      <c r="CB71" s="32"/>
      <c r="CC71" s="32"/>
      <c r="CD71" s="32"/>
      <c r="CE71" s="32"/>
      <c r="CF71" s="32"/>
      <c r="CG71" s="32"/>
      <c r="CH71" s="32"/>
      <c r="CI71" s="32"/>
      <c r="CJ71" s="32"/>
      <c r="CK71" s="32"/>
      <c r="CL71" s="32"/>
      <c r="CM71" s="32"/>
      <c r="CN71" s="32"/>
      <c r="CO71" s="32"/>
      <c r="CP71" s="32"/>
      <c r="CQ71" s="32"/>
      <c r="CR71" s="32"/>
      <c r="CS71" s="32"/>
      <c r="CT71" s="32"/>
      <c r="CU71" s="32"/>
      <c r="CV71" s="32"/>
      <c r="CW71" s="32"/>
      <c r="CX71" s="32"/>
      <c r="CY71" s="32"/>
      <c r="CZ71" s="32"/>
      <c r="DA71" s="32"/>
      <c r="DB71" s="32"/>
      <c r="DC71" s="32"/>
      <c r="DD71" s="32"/>
      <c r="DE71" s="32"/>
      <c r="DF71" s="32"/>
      <c r="DG71" s="32"/>
      <c r="DH71" s="32"/>
      <c r="DI71" s="32"/>
      <c r="DJ71" s="32"/>
      <c r="DK71" s="32"/>
      <c r="DL71" s="32"/>
      <c r="DM71" s="32"/>
      <c r="DN71" s="32"/>
      <c r="DO71" s="32"/>
      <c r="DP71" s="32"/>
      <c r="DQ71" s="32"/>
      <c r="DR71" s="32"/>
      <c r="DS71" s="32"/>
      <c r="DT71" s="32"/>
      <c r="DU71" s="32"/>
      <c r="DV71" s="32"/>
      <c r="DW71" s="32"/>
      <c r="DX71" s="32"/>
      <c r="DY71" s="32"/>
      <c r="DZ71" s="32"/>
      <c r="EA71" s="32"/>
      <c r="EB71" s="32"/>
      <c r="EC71" s="32"/>
      <c r="ED71" s="32"/>
      <c r="EE71" s="32"/>
      <c r="EF71" s="32"/>
      <c r="EG71" s="32"/>
      <c r="EH71" s="32"/>
      <c r="EI71" s="32"/>
      <c r="EJ71" s="32"/>
      <c r="EK71" s="32"/>
      <c r="EL71" s="32"/>
      <c r="EM71" s="32"/>
      <c r="EN71" s="32"/>
      <c r="EO71" s="32"/>
      <c r="EP71" s="32"/>
      <c r="EQ71" s="32"/>
      <c r="ER71" s="32"/>
      <c r="ES71" s="32"/>
      <c r="ET71" s="32"/>
      <c r="EU71" s="32"/>
      <c r="EV71" s="32"/>
      <c r="EW71" s="32"/>
      <c r="EX71" s="32"/>
      <c r="EY71" s="32"/>
      <c r="EZ71" s="32"/>
      <c r="FA71" s="32"/>
      <c r="FB71" s="32"/>
      <c r="FC71" s="32"/>
      <c r="FD71" s="32"/>
      <c r="FE71" s="32"/>
      <c r="FF71" s="32"/>
      <c r="FG71" s="32"/>
      <c r="FH71" s="32"/>
      <c r="FI71" s="32"/>
      <c r="FJ71" s="32"/>
      <c r="FK71" s="32"/>
      <c r="FL71" s="32"/>
      <c r="FM71" s="32"/>
      <c r="FN71" s="32"/>
      <c r="FO71" s="32"/>
      <c r="FP71" s="32"/>
      <c r="FQ71" s="32"/>
      <c r="FR71" s="32"/>
      <c r="FS71" s="32"/>
      <c r="FT71" s="32"/>
      <c r="FU71" s="32"/>
      <c r="FV71" s="32"/>
      <c r="FW71" s="32"/>
      <c r="FX71" s="32"/>
      <c r="FY71" s="32"/>
      <c r="FZ71" s="32"/>
      <c r="GA71" s="32"/>
      <c r="GB71" s="32"/>
      <c r="GC71" s="32"/>
      <c r="GD71" s="32"/>
      <c r="GE71" s="32"/>
      <c r="GF71" s="32"/>
      <c r="GG71" s="32"/>
      <c r="GH71" s="32"/>
      <c r="GI71" s="32"/>
      <c r="GJ71" s="32"/>
      <c r="GK71" s="32"/>
      <c r="GL71" s="32"/>
      <c r="GM71" s="32"/>
      <c r="GN71" s="32"/>
      <c r="GO71" s="32"/>
      <c r="GP71" s="32"/>
      <c r="GQ71" s="32"/>
      <c r="GR71" s="32"/>
      <c r="GS71" s="32"/>
      <c r="GT71" s="32"/>
      <c r="GU71" s="32"/>
      <c r="GV71" s="32"/>
      <c r="GW71" s="32"/>
      <c r="GX71" s="32"/>
      <c r="GY71" s="32"/>
      <c r="GZ71" s="32"/>
      <c r="HA71" s="32"/>
      <c r="HB71" s="32"/>
      <c r="HC71" s="32"/>
      <c r="HD71" s="32"/>
      <c r="HE71" s="32"/>
      <c r="HF71" s="32"/>
      <c r="HG71" s="32"/>
      <c r="HH71" s="32"/>
      <c r="HI71" s="32"/>
      <c r="HJ71" s="32"/>
      <c r="HK71" s="32"/>
      <c r="HL71" s="32"/>
      <c r="HM71" s="32"/>
      <c r="HN71" s="32"/>
      <c r="HO71" s="32"/>
      <c r="HP71" s="32"/>
      <c r="HQ71" s="32"/>
      <c r="HR71" s="32"/>
      <c r="HS71" s="32"/>
      <c r="HT71" s="32"/>
      <c r="HU71" s="32"/>
      <c r="HV71" s="32"/>
      <c r="HW71" s="32"/>
      <c r="HX71" s="32"/>
      <c r="HY71" s="32"/>
      <c r="HZ71" s="32"/>
      <c r="IA71" s="32"/>
      <c r="IB71" s="32"/>
      <c r="IC71" s="32"/>
      <c r="ID71" s="32"/>
      <c r="IE71" s="32"/>
      <c r="IF71" s="32"/>
      <c r="IG71" s="32"/>
      <c r="IH71" s="32"/>
      <c r="II71" s="32"/>
      <c r="IJ71" s="32"/>
      <c r="IK71" s="32"/>
      <c r="IL71" s="32"/>
      <c r="IM71" s="32"/>
      <c r="IN71" s="32"/>
      <c r="IO71" s="32"/>
      <c r="IP71" s="32"/>
      <c r="IQ71" s="32"/>
      <c r="IR71" s="32"/>
      <c r="IS71" s="32"/>
      <c r="IT71" s="32"/>
      <c r="IU71" s="32"/>
      <c r="IV71" s="32"/>
    </row>
    <row r="72" spans="1:256" x14ac:dyDescent="0.25">
      <c r="A72" s="123"/>
      <c r="B72" s="124"/>
      <c r="C72" s="124"/>
      <c r="D72" s="124" t="str">
        <f>IF((ISERROR(VLOOKUP($U72,Lookups!#REF!,4,FALSE)))=FALSE,((VLOOKUP($U72,Lookups!$A$2:$E$4199,4,FALSE))),"")</f>
        <v/>
      </c>
      <c r="E72" s="124" t="str">
        <f>IF((ISERROR(VLOOKUP($U72,Lookups!#REF!,5,FALSE)))=FALSE,((VLOOKUP($U72,Lookups!$A$2:$E$4199,5,FALSE))),"")</f>
        <v/>
      </c>
      <c r="F72" s="125"/>
      <c r="G72" s="126"/>
      <c r="H72" s="127"/>
      <c r="I72" s="128"/>
      <c r="J72" s="128"/>
      <c r="K72" s="129"/>
      <c r="L72" s="130"/>
      <c r="M72" s="131"/>
      <c r="N72" s="132"/>
      <c r="O72" s="130"/>
      <c r="P72" s="163" t="str">
        <f t="shared" si="9"/>
        <v/>
      </c>
      <c r="Q72" s="133" t="str">
        <f t="shared" si="10"/>
        <v/>
      </c>
      <c r="R72" s="134" t="str">
        <f t="shared" si="11"/>
        <v/>
      </c>
      <c r="S72" s="135"/>
      <c r="T72" s="136"/>
      <c r="U72" s="32" t="str">
        <f t="shared" si="12"/>
        <v/>
      </c>
      <c r="V72" s="124" t="str">
        <f t="shared" si="3"/>
        <v xml:space="preserve"> </v>
      </c>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c r="BI72" s="32"/>
      <c r="BJ72" s="32"/>
      <c r="BK72" s="32"/>
      <c r="BL72" s="32"/>
      <c r="BM72" s="32"/>
      <c r="BN72" s="32"/>
      <c r="BO72" s="32"/>
      <c r="BP72" s="32"/>
      <c r="BQ72" s="32"/>
      <c r="BR72" s="32"/>
      <c r="BS72" s="32"/>
      <c r="BT72" s="32"/>
      <c r="BU72" s="32"/>
      <c r="BV72" s="32"/>
      <c r="BW72" s="32"/>
      <c r="BX72" s="32"/>
      <c r="BY72" s="32"/>
      <c r="BZ72" s="32"/>
      <c r="CA72" s="32"/>
      <c r="CB72" s="32"/>
      <c r="CC72" s="32"/>
      <c r="CD72" s="32"/>
      <c r="CE72" s="32"/>
      <c r="CF72" s="32"/>
      <c r="CG72" s="32"/>
      <c r="CH72" s="32"/>
      <c r="CI72" s="32"/>
      <c r="CJ72" s="32"/>
      <c r="CK72" s="32"/>
      <c r="CL72" s="32"/>
      <c r="CM72" s="32"/>
      <c r="CN72" s="32"/>
      <c r="CO72" s="32"/>
      <c r="CP72" s="32"/>
      <c r="CQ72" s="32"/>
      <c r="CR72" s="32"/>
      <c r="CS72" s="32"/>
      <c r="CT72" s="32"/>
      <c r="CU72" s="32"/>
      <c r="CV72" s="32"/>
      <c r="CW72" s="32"/>
      <c r="CX72" s="32"/>
      <c r="CY72" s="32"/>
      <c r="CZ72" s="32"/>
      <c r="DA72" s="32"/>
      <c r="DB72" s="32"/>
      <c r="DC72" s="32"/>
      <c r="DD72" s="32"/>
      <c r="DE72" s="32"/>
      <c r="DF72" s="32"/>
      <c r="DG72" s="32"/>
      <c r="DH72" s="32"/>
      <c r="DI72" s="32"/>
      <c r="DJ72" s="32"/>
      <c r="DK72" s="32"/>
      <c r="DL72" s="32"/>
      <c r="DM72" s="32"/>
      <c r="DN72" s="32"/>
      <c r="DO72" s="32"/>
      <c r="DP72" s="32"/>
      <c r="DQ72" s="32"/>
      <c r="DR72" s="32"/>
      <c r="DS72" s="32"/>
      <c r="DT72" s="32"/>
      <c r="DU72" s="32"/>
      <c r="DV72" s="32"/>
      <c r="DW72" s="32"/>
      <c r="DX72" s="32"/>
      <c r="DY72" s="32"/>
      <c r="DZ72" s="32"/>
      <c r="EA72" s="32"/>
      <c r="EB72" s="32"/>
      <c r="EC72" s="32"/>
      <c r="ED72" s="32"/>
      <c r="EE72" s="32"/>
      <c r="EF72" s="32"/>
      <c r="EG72" s="32"/>
      <c r="EH72" s="32"/>
      <c r="EI72" s="32"/>
      <c r="EJ72" s="32"/>
      <c r="EK72" s="32"/>
      <c r="EL72" s="32"/>
      <c r="EM72" s="32"/>
      <c r="EN72" s="32"/>
      <c r="EO72" s="32"/>
      <c r="EP72" s="32"/>
      <c r="EQ72" s="32"/>
      <c r="ER72" s="32"/>
      <c r="ES72" s="32"/>
      <c r="ET72" s="32"/>
      <c r="EU72" s="32"/>
      <c r="EV72" s="32"/>
      <c r="EW72" s="32"/>
      <c r="EX72" s="32"/>
      <c r="EY72" s="32"/>
      <c r="EZ72" s="32"/>
      <c r="FA72" s="32"/>
      <c r="FB72" s="32"/>
      <c r="FC72" s="32"/>
      <c r="FD72" s="32"/>
      <c r="FE72" s="32"/>
      <c r="FF72" s="32"/>
      <c r="FG72" s="32"/>
      <c r="FH72" s="32"/>
      <c r="FI72" s="32"/>
      <c r="FJ72" s="32"/>
      <c r="FK72" s="32"/>
      <c r="FL72" s="32"/>
      <c r="FM72" s="32"/>
      <c r="FN72" s="32"/>
      <c r="FO72" s="32"/>
      <c r="FP72" s="32"/>
      <c r="FQ72" s="32"/>
      <c r="FR72" s="32"/>
      <c r="FS72" s="32"/>
      <c r="FT72" s="32"/>
      <c r="FU72" s="32"/>
      <c r="FV72" s="32"/>
      <c r="FW72" s="32"/>
      <c r="FX72" s="32"/>
      <c r="FY72" s="32"/>
      <c r="FZ72" s="32"/>
      <c r="GA72" s="32"/>
      <c r="GB72" s="32"/>
      <c r="GC72" s="32"/>
      <c r="GD72" s="32"/>
      <c r="GE72" s="32"/>
      <c r="GF72" s="32"/>
      <c r="GG72" s="32"/>
      <c r="GH72" s="32"/>
      <c r="GI72" s="32"/>
      <c r="GJ72" s="32"/>
      <c r="GK72" s="32"/>
      <c r="GL72" s="32"/>
      <c r="GM72" s="32"/>
      <c r="GN72" s="32"/>
      <c r="GO72" s="32"/>
      <c r="GP72" s="32"/>
      <c r="GQ72" s="32"/>
      <c r="GR72" s="32"/>
      <c r="GS72" s="32"/>
      <c r="GT72" s="32"/>
      <c r="GU72" s="32"/>
      <c r="GV72" s="32"/>
      <c r="GW72" s="32"/>
      <c r="GX72" s="32"/>
      <c r="GY72" s="32"/>
      <c r="GZ72" s="32"/>
      <c r="HA72" s="32"/>
      <c r="HB72" s="32"/>
      <c r="HC72" s="32"/>
      <c r="HD72" s="32"/>
      <c r="HE72" s="32"/>
      <c r="HF72" s="32"/>
      <c r="HG72" s="32"/>
      <c r="HH72" s="32"/>
      <c r="HI72" s="32"/>
      <c r="HJ72" s="32"/>
      <c r="HK72" s="32"/>
      <c r="HL72" s="32"/>
      <c r="HM72" s="32"/>
      <c r="HN72" s="32"/>
      <c r="HO72" s="32"/>
      <c r="HP72" s="32"/>
      <c r="HQ72" s="32"/>
      <c r="HR72" s="32"/>
      <c r="HS72" s="32"/>
      <c r="HT72" s="32"/>
      <c r="HU72" s="32"/>
      <c r="HV72" s="32"/>
      <c r="HW72" s="32"/>
      <c r="HX72" s="32"/>
      <c r="HY72" s="32"/>
      <c r="HZ72" s="32"/>
      <c r="IA72" s="32"/>
      <c r="IB72" s="32"/>
      <c r="IC72" s="32"/>
      <c r="ID72" s="32"/>
      <c r="IE72" s="32"/>
      <c r="IF72" s="32"/>
      <c r="IG72" s="32"/>
      <c r="IH72" s="32"/>
      <c r="II72" s="32"/>
      <c r="IJ72" s="32"/>
      <c r="IK72" s="32"/>
      <c r="IL72" s="32"/>
      <c r="IM72" s="32"/>
      <c r="IN72" s="32"/>
      <c r="IO72" s="32"/>
      <c r="IP72" s="32"/>
      <c r="IQ72" s="32"/>
      <c r="IR72" s="32"/>
      <c r="IS72" s="32"/>
      <c r="IT72" s="32"/>
      <c r="IU72" s="32"/>
      <c r="IV72" s="32"/>
    </row>
    <row r="73" spans="1:256" x14ac:dyDescent="0.25">
      <c r="A73" s="123"/>
      <c r="B73" s="124"/>
      <c r="C73" s="124"/>
      <c r="D73" s="124" t="str">
        <f>IF((ISERROR(VLOOKUP($U73,Lookups!#REF!,4,FALSE)))=FALSE,((VLOOKUP($U73,Lookups!$A$2:$E$4199,4,FALSE))),"")</f>
        <v/>
      </c>
      <c r="E73" s="124" t="str">
        <f>IF((ISERROR(VLOOKUP($U73,Lookups!#REF!,5,FALSE)))=FALSE,((VLOOKUP($U73,Lookups!$A$2:$E$4199,5,FALSE))),"")</f>
        <v/>
      </c>
      <c r="F73" s="125"/>
      <c r="G73" s="126"/>
      <c r="H73" s="127"/>
      <c r="I73" s="128"/>
      <c r="J73" s="128"/>
      <c r="K73" s="129"/>
      <c r="L73" s="130"/>
      <c r="M73" s="131"/>
      <c r="N73" s="132"/>
      <c r="O73" s="130"/>
      <c r="P73" s="163" t="str">
        <f t="shared" si="9"/>
        <v/>
      </c>
      <c r="Q73" s="133" t="str">
        <f t="shared" si="10"/>
        <v/>
      </c>
      <c r="R73" s="134" t="str">
        <f t="shared" si="11"/>
        <v/>
      </c>
      <c r="S73" s="135"/>
      <c r="T73" s="136"/>
      <c r="U73" s="32" t="str">
        <f t="shared" si="12"/>
        <v/>
      </c>
      <c r="V73" s="124" t="str">
        <f t="shared" si="3"/>
        <v xml:space="preserve"> </v>
      </c>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2"/>
      <c r="BM73" s="32"/>
      <c r="BN73" s="32"/>
      <c r="BO73" s="32"/>
      <c r="BP73" s="32"/>
      <c r="BQ73" s="32"/>
      <c r="BR73" s="32"/>
      <c r="BS73" s="32"/>
      <c r="BT73" s="32"/>
      <c r="BU73" s="32"/>
      <c r="BV73" s="32"/>
      <c r="BW73" s="32"/>
      <c r="BX73" s="32"/>
      <c r="BY73" s="32"/>
      <c r="BZ73" s="32"/>
      <c r="CA73" s="32"/>
      <c r="CB73" s="32"/>
      <c r="CC73" s="32"/>
      <c r="CD73" s="32"/>
      <c r="CE73" s="32"/>
      <c r="CF73" s="32"/>
      <c r="CG73" s="32"/>
      <c r="CH73" s="32"/>
      <c r="CI73" s="32"/>
      <c r="CJ73" s="32"/>
      <c r="CK73" s="32"/>
      <c r="CL73" s="32"/>
      <c r="CM73" s="32"/>
      <c r="CN73" s="32"/>
      <c r="CO73" s="32"/>
      <c r="CP73" s="32"/>
      <c r="CQ73" s="32"/>
      <c r="CR73" s="32"/>
      <c r="CS73" s="32"/>
      <c r="CT73" s="32"/>
      <c r="CU73" s="32"/>
      <c r="CV73" s="32"/>
      <c r="CW73" s="32"/>
      <c r="CX73" s="32"/>
      <c r="CY73" s="32"/>
      <c r="CZ73" s="32"/>
      <c r="DA73" s="32"/>
      <c r="DB73" s="32"/>
      <c r="DC73" s="32"/>
      <c r="DD73" s="32"/>
      <c r="DE73" s="32"/>
      <c r="DF73" s="32"/>
      <c r="DG73" s="32"/>
      <c r="DH73" s="32"/>
      <c r="DI73" s="32"/>
      <c r="DJ73" s="32"/>
      <c r="DK73" s="32"/>
      <c r="DL73" s="32"/>
      <c r="DM73" s="32"/>
      <c r="DN73" s="32"/>
      <c r="DO73" s="32"/>
      <c r="DP73" s="32"/>
      <c r="DQ73" s="32"/>
      <c r="DR73" s="32"/>
      <c r="DS73" s="32"/>
      <c r="DT73" s="32"/>
      <c r="DU73" s="32"/>
      <c r="DV73" s="32"/>
      <c r="DW73" s="32"/>
      <c r="DX73" s="32"/>
      <c r="DY73" s="32"/>
      <c r="DZ73" s="32"/>
      <c r="EA73" s="32"/>
      <c r="EB73" s="32"/>
      <c r="EC73" s="32"/>
      <c r="ED73" s="32"/>
      <c r="EE73" s="32"/>
      <c r="EF73" s="32"/>
      <c r="EG73" s="32"/>
      <c r="EH73" s="32"/>
      <c r="EI73" s="32"/>
      <c r="EJ73" s="32"/>
      <c r="EK73" s="32"/>
      <c r="EL73" s="32"/>
      <c r="EM73" s="32"/>
      <c r="EN73" s="32"/>
      <c r="EO73" s="32"/>
      <c r="EP73" s="32"/>
      <c r="EQ73" s="32"/>
      <c r="ER73" s="32"/>
      <c r="ES73" s="32"/>
      <c r="ET73" s="32"/>
      <c r="EU73" s="32"/>
      <c r="EV73" s="32"/>
      <c r="EW73" s="32"/>
      <c r="EX73" s="32"/>
      <c r="EY73" s="32"/>
      <c r="EZ73" s="32"/>
      <c r="FA73" s="32"/>
      <c r="FB73" s="32"/>
      <c r="FC73" s="32"/>
      <c r="FD73" s="32"/>
      <c r="FE73" s="32"/>
      <c r="FF73" s="32"/>
      <c r="FG73" s="32"/>
      <c r="FH73" s="32"/>
      <c r="FI73" s="32"/>
      <c r="FJ73" s="32"/>
      <c r="FK73" s="32"/>
      <c r="FL73" s="32"/>
      <c r="FM73" s="32"/>
      <c r="FN73" s="32"/>
      <c r="FO73" s="32"/>
      <c r="FP73" s="32"/>
      <c r="FQ73" s="32"/>
      <c r="FR73" s="32"/>
      <c r="FS73" s="32"/>
      <c r="FT73" s="32"/>
      <c r="FU73" s="32"/>
      <c r="FV73" s="32"/>
      <c r="FW73" s="32"/>
      <c r="FX73" s="32"/>
      <c r="FY73" s="32"/>
      <c r="FZ73" s="32"/>
      <c r="GA73" s="32"/>
      <c r="GB73" s="32"/>
      <c r="GC73" s="32"/>
      <c r="GD73" s="32"/>
      <c r="GE73" s="32"/>
      <c r="GF73" s="32"/>
      <c r="GG73" s="32"/>
      <c r="GH73" s="32"/>
      <c r="GI73" s="32"/>
      <c r="GJ73" s="32"/>
      <c r="GK73" s="32"/>
      <c r="GL73" s="32"/>
      <c r="GM73" s="32"/>
      <c r="GN73" s="32"/>
      <c r="GO73" s="32"/>
      <c r="GP73" s="32"/>
      <c r="GQ73" s="32"/>
      <c r="GR73" s="32"/>
      <c r="GS73" s="32"/>
      <c r="GT73" s="32"/>
      <c r="GU73" s="32"/>
      <c r="GV73" s="32"/>
      <c r="GW73" s="32"/>
      <c r="GX73" s="32"/>
      <c r="GY73" s="32"/>
      <c r="GZ73" s="32"/>
      <c r="HA73" s="32"/>
      <c r="HB73" s="32"/>
      <c r="HC73" s="32"/>
      <c r="HD73" s="32"/>
      <c r="HE73" s="32"/>
      <c r="HF73" s="32"/>
      <c r="HG73" s="32"/>
      <c r="HH73" s="32"/>
      <c r="HI73" s="32"/>
      <c r="HJ73" s="32"/>
      <c r="HK73" s="32"/>
      <c r="HL73" s="32"/>
      <c r="HM73" s="32"/>
      <c r="HN73" s="32"/>
      <c r="HO73" s="32"/>
      <c r="HP73" s="32"/>
      <c r="HQ73" s="32"/>
      <c r="HR73" s="32"/>
      <c r="HS73" s="32"/>
      <c r="HT73" s="32"/>
      <c r="HU73" s="32"/>
      <c r="HV73" s="32"/>
      <c r="HW73" s="32"/>
      <c r="HX73" s="32"/>
      <c r="HY73" s="32"/>
      <c r="HZ73" s="32"/>
      <c r="IA73" s="32"/>
      <c r="IB73" s="32"/>
      <c r="IC73" s="32"/>
      <c r="ID73" s="32"/>
      <c r="IE73" s="32"/>
      <c r="IF73" s="32"/>
      <c r="IG73" s="32"/>
      <c r="IH73" s="32"/>
      <c r="II73" s="32"/>
      <c r="IJ73" s="32"/>
      <c r="IK73" s="32"/>
      <c r="IL73" s="32"/>
      <c r="IM73" s="32"/>
      <c r="IN73" s="32"/>
      <c r="IO73" s="32"/>
      <c r="IP73" s="32"/>
      <c r="IQ73" s="32"/>
      <c r="IR73" s="32"/>
      <c r="IS73" s="32"/>
      <c r="IT73" s="32"/>
      <c r="IU73" s="32"/>
      <c r="IV73" s="32"/>
    </row>
    <row r="74" spans="1:256" x14ac:dyDescent="0.25">
      <c r="A74" s="137"/>
      <c r="B74" s="138"/>
      <c r="C74" s="138"/>
      <c r="D74" s="138" t="str">
        <f>IF((ISERROR(VLOOKUP($U74,Lookups!#REF!,4,FALSE)))=FALSE,((VLOOKUP($U74,Lookups!$A$2:$E$4199,4,FALSE))),"")</f>
        <v/>
      </c>
      <c r="E74" s="138" t="str">
        <f>IF((ISERROR(VLOOKUP($U74,Lookups!#REF!,5,FALSE)))=FALSE,((VLOOKUP($U74,Lookups!$A$2:$E$4199,5,FALSE))),"")</f>
        <v/>
      </c>
      <c r="F74" s="139"/>
      <c r="G74" s="140"/>
      <c r="H74" s="149"/>
      <c r="I74" s="141"/>
      <c r="J74" s="141"/>
      <c r="K74" s="150"/>
      <c r="L74" s="142"/>
      <c r="M74" s="143"/>
      <c r="N74" s="144"/>
      <c r="O74" s="142"/>
      <c r="P74" s="163" t="str">
        <f t="shared" si="9"/>
        <v/>
      </c>
      <c r="Q74" s="145" t="str">
        <f t="shared" si="10"/>
        <v/>
      </c>
      <c r="R74" s="146" t="str">
        <f t="shared" si="11"/>
        <v/>
      </c>
      <c r="S74" s="147"/>
      <c r="T74" s="148"/>
      <c r="U74" s="32" t="str">
        <f t="shared" si="12"/>
        <v/>
      </c>
      <c r="V74" s="247" t="str">
        <f t="shared" si="3"/>
        <v xml:space="preserve"> </v>
      </c>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2"/>
      <c r="BM74" s="32"/>
      <c r="BN74" s="32"/>
      <c r="BO74" s="32"/>
      <c r="BP74" s="32"/>
      <c r="BQ74" s="32"/>
      <c r="BR74" s="32"/>
      <c r="BS74" s="32"/>
      <c r="BT74" s="32"/>
      <c r="BU74" s="32"/>
      <c r="BV74" s="32"/>
      <c r="BW74" s="32"/>
      <c r="BX74" s="32"/>
      <c r="BY74" s="32"/>
      <c r="BZ74" s="32"/>
      <c r="CA74" s="32"/>
      <c r="CB74" s="32"/>
      <c r="CC74" s="32"/>
      <c r="CD74" s="32"/>
      <c r="CE74" s="32"/>
      <c r="CF74" s="32"/>
      <c r="CG74" s="32"/>
      <c r="CH74" s="32"/>
      <c r="CI74" s="32"/>
      <c r="CJ74" s="32"/>
      <c r="CK74" s="32"/>
      <c r="CL74" s="32"/>
      <c r="CM74" s="32"/>
      <c r="CN74" s="32"/>
      <c r="CO74" s="32"/>
      <c r="CP74" s="32"/>
      <c r="CQ74" s="32"/>
      <c r="CR74" s="32"/>
      <c r="CS74" s="32"/>
      <c r="CT74" s="32"/>
      <c r="CU74" s="32"/>
      <c r="CV74" s="32"/>
      <c r="CW74" s="32"/>
      <c r="CX74" s="32"/>
      <c r="CY74" s="32"/>
      <c r="CZ74" s="32"/>
      <c r="DA74" s="32"/>
      <c r="DB74" s="32"/>
      <c r="DC74" s="32"/>
      <c r="DD74" s="32"/>
      <c r="DE74" s="32"/>
      <c r="DF74" s="32"/>
      <c r="DG74" s="32"/>
      <c r="DH74" s="32"/>
      <c r="DI74" s="32"/>
      <c r="DJ74" s="32"/>
      <c r="DK74" s="32"/>
      <c r="DL74" s="32"/>
      <c r="DM74" s="32"/>
      <c r="DN74" s="32"/>
      <c r="DO74" s="32"/>
      <c r="DP74" s="32"/>
      <c r="DQ74" s="32"/>
      <c r="DR74" s="32"/>
      <c r="DS74" s="32"/>
      <c r="DT74" s="32"/>
      <c r="DU74" s="32"/>
      <c r="DV74" s="32"/>
      <c r="DW74" s="32"/>
      <c r="DX74" s="32"/>
      <c r="DY74" s="32"/>
      <c r="DZ74" s="32"/>
      <c r="EA74" s="32"/>
      <c r="EB74" s="32"/>
      <c r="EC74" s="32"/>
      <c r="ED74" s="32"/>
      <c r="EE74" s="32"/>
      <c r="EF74" s="32"/>
      <c r="EG74" s="32"/>
      <c r="EH74" s="32"/>
      <c r="EI74" s="32"/>
      <c r="EJ74" s="32"/>
      <c r="EK74" s="32"/>
      <c r="EL74" s="32"/>
      <c r="EM74" s="32"/>
      <c r="EN74" s="32"/>
      <c r="EO74" s="32"/>
      <c r="EP74" s="32"/>
      <c r="EQ74" s="32"/>
      <c r="ER74" s="32"/>
      <c r="ES74" s="32"/>
      <c r="ET74" s="32"/>
      <c r="EU74" s="32"/>
      <c r="EV74" s="32"/>
      <c r="EW74" s="32"/>
      <c r="EX74" s="32"/>
      <c r="EY74" s="32"/>
      <c r="EZ74" s="32"/>
      <c r="FA74" s="32"/>
      <c r="FB74" s="32"/>
      <c r="FC74" s="32"/>
      <c r="FD74" s="32"/>
      <c r="FE74" s="32"/>
      <c r="FF74" s="32"/>
      <c r="FG74" s="32"/>
      <c r="FH74" s="32"/>
      <c r="FI74" s="32"/>
      <c r="FJ74" s="32"/>
      <c r="FK74" s="32"/>
      <c r="FL74" s="32"/>
      <c r="FM74" s="32"/>
      <c r="FN74" s="32"/>
      <c r="FO74" s="32"/>
      <c r="FP74" s="32"/>
      <c r="FQ74" s="32"/>
      <c r="FR74" s="32"/>
      <c r="FS74" s="32"/>
      <c r="FT74" s="32"/>
      <c r="FU74" s="32"/>
      <c r="FV74" s="32"/>
      <c r="FW74" s="32"/>
      <c r="FX74" s="32"/>
      <c r="FY74" s="32"/>
      <c r="FZ74" s="32"/>
      <c r="GA74" s="32"/>
      <c r="GB74" s="32"/>
      <c r="GC74" s="32"/>
      <c r="GD74" s="32"/>
      <c r="GE74" s="32"/>
      <c r="GF74" s="32"/>
      <c r="GG74" s="32"/>
      <c r="GH74" s="32"/>
      <c r="GI74" s="32"/>
      <c r="GJ74" s="32"/>
      <c r="GK74" s="32"/>
      <c r="GL74" s="32"/>
      <c r="GM74" s="32"/>
      <c r="GN74" s="32"/>
      <c r="GO74" s="32"/>
      <c r="GP74" s="32"/>
      <c r="GQ74" s="32"/>
      <c r="GR74" s="32"/>
      <c r="GS74" s="32"/>
      <c r="GT74" s="32"/>
      <c r="GU74" s="32"/>
      <c r="GV74" s="32"/>
      <c r="GW74" s="32"/>
      <c r="GX74" s="32"/>
      <c r="GY74" s="32"/>
      <c r="GZ74" s="32"/>
      <c r="HA74" s="32"/>
      <c r="HB74" s="32"/>
      <c r="HC74" s="32"/>
      <c r="HD74" s="32"/>
      <c r="HE74" s="32"/>
      <c r="HF74" s="32"/>
      <c r="HG74" s="32"/>
      <c r="HH74" s="32"/>
      <c r="HI74" s="32"/>
      <c r="HJ74" s="32"/>
      <c r="HK74" s="32"/>
      <c r="HL74" s="32"/>
      <c r="HM74" s="32"/>
      <c r="HN74" s="32"/>
      <c r="HO74" s="32"/>
      <c r="HP74" s="32"/>
      <c r="HQ74" s="32"/>
      <c r="HR74" s="32"/>
      <c r="HS74" s="32"/>
      <c r="HT74" s="32"/>
      <c r="HU74" s="32"/>
      <c r="HV74" s="32"/>
      <c r="HW74" s="32"/>
      <c r="HX74" s="32"/>
      <c r="HY74" s="32"/>
      <c r="HZ74" s="32"/>
      <c r="IA74" s="32"/>
      <c r="IB74" s="32"/>
      <c r="IC74" s="32"/>
      <c r="ID74" s="32"/>
      <c r="IE74" s="32"/>
      <c r="IF74" s="32"/>
      <c r="IG74" s="32"/>
      <c r="IH74" s="32"/>
      <c r="II74" s="32"/>
      <c r="IJ74" s="32"/>
      <c r="IK74" s="32"/>
      <c r="IL74" s="32"/>
      <c r="IM74" s="32"/>
      <c r="IN74" s="32"/>
      <c r="IO74" s="32"/>
      <c r="IP74" s="32"/>
      <c r="IQ74" s="32"/>
      <c r="IR74" s="32"/>
      <c r="IS74" s="32"/>
      <c r="IT74" s="32"/>
      <c r="IU74" s="32"/>
      <c r="IV74" s="32"/>
    </row>
    <row r="75" spans="1:256" x14ac:dyDescent="0.25">
      <c r="A75" s="137"/>
      <c r="B75" s="138"/>
      <c r="C75" s="138"/>
      <c r="D75" s="138" t="str">
        <f>IF((ISERROR(VLOOKUP($U75,Lookups!#REF!,4,FALSE)))=FALSE,((VLOOKUP($U75,Lookups!$A$2:$E$4199,4,FALSE))),"")</f>
        <v/>
      </c>
      <c r="E75" s="138" t="str">
        <f>IF((ISERROR(VLOOKUP($U75,Lookups!#REF!,5,FALSE)))=FALSE,((VLOOKUP($U75,Lookups!$A$2:$E$4199,5,FALSE))),"")</f>
        <v/>
      </c>
      <c r="F75" s="139"/>
      <c r="G75" s="140"/>
      <c r="H75" s="149"/>
      <c r="I75" s="141"/>
      <c r="J75" s="141"/>
      <c r="K75" s="150"/>
      <c r="L75" s="142"/>
      <c r="M75" s="143"/>
      <c r="N75" s="144"/>
      <c r="O75" s="142"/>
      <c r="P75" s="163" t="str">
        <f t="shared" si="9"/>
        <v/>
      </c>
      <c r="Q75" s="145" t="str">
        <f t="shared" si="10"/>
        <v/>
      </c>
      <c r="R75" s="146" t="str">
        <f t="shared" si="11"/>
        <v/>
      </c>
      <c r="S75" s="147"/>
      <c r="T75" s="148"/>
      <c r="U75" s="32" t="str">
        <f t="shared" si="12"/>
        <v/>
      </c>
      <c r="V75" s="247" t="str">
        <f t="shared" si="3"/>
        <v xml:space="preserve"> </v>
      </c>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2"/>
      <c r="BM75" s="32"/>
      <c r="BN75" s="32"/>
      <c r="BO75" s="32"/>
      <c r="BP75" s="32"/>
      <c r="BQ75" s="32"/>
      <c r="BR75" s="32"/>
      <c r="BS75" s="32"/>
      <c r="BT75" s="32"/>
      <c r="BU75" s="32"/>
      <c r="BV75" s="32"/>
      <c r="BW75" s="32"/>
      <c r="BX75" s="32"/>
      <c r="BY75" s="32"/>
      <c r="BZ75" s="32"/>
      <c r="CA75" s="32"/>
      <c r="CB75" s="32"/>
      <c r="CC75" s="32"/>
      <c r="CD75" s="32"/>
      <c r="CE75" s="32"/>
      <c r="CF75" s="32"/>
      <c r="CG75" s="32"/>
      <c r="CH75" s="32"/>
      <c r="CI75" s="32"/>
      <c r="CJ75" s="32"/>
      <c r="CK75" s="32"/>
      <c r="CL75" s="32"/>
      <c r="CM75" s="32"/>
      <c r="CN75" s="32"/>
      <c r="CO75" s="32"/>
      <c r="CP75" s="32"/>
      <c r="CQ75" s="32"/>
      <c r="CR75" s="32"/>
      <c r="CS75" s="32"/>
      <c r="CT75" s="32"/>
      <c r="CU75" s="32"/>
      <c r="CV75" s="32"/>
      <c r="CW75" s="32"/>
      <c r="CX75" s="32"/>
      <c r="CY75" s="32"/>
      <c r="CZ75" s="32"/>
      <c r="DA75" s="32"/>
      <c r="DB75" s="32"/>
      <c r="DC75" s="32"/>
      <c r="DD75" s="32"/>
      <c r="DE75" s="32"/>
      <c r="DF75" s="32"/>
      <c r="DG75" s="32"/>
      <c r="DH75" s="32"/>
      <c r="DI75" s="32"/>
      <c r="DJ75" s="32"/>
      <c r="DK75" s="32"/>
      <c r="DL75" s="32"/>
      <c r="DM75" s="32"/>
      <c r="DN75" s="32"/>
      <c r="DO75" s="32"/>
      <c r="DP75" s="32"/>
      <c r="DQ75" s="32"/>
      <c r="DR75" s="32"/>
      <c r="DS75" s="32"/>
      <c r="DT75" s="32"/>
      <c r="DU75" s="32"/>
      <c r="DV75" s="32"/>
      <c r="DW75" s="32"/>
      <c r="DX75" s="32"/>
      <c r="DY75" s="32"/>
      <c r="DZ75" s="32"/>
      <c r="EA75" s="32"/>
      <c r="EB75" s="32"/>
      <c r="EC75" s="32"/>
      <c r="ED75" s="32"/>
      <c r="EE75" s="32"/>
      <c r="EF75" s="32"/>
      <c r="EG75" s="32"/>
      <c r="EH75" s="32"/>
      <c r="EI75" s="32"/>
      <c r="EJ75" s="32"/>
      <c r="EK75" s="32"/>
      <c r="EL75" s="32"/>
      <c r="EM75" s="32"/>
      <c r="EN75" s="32"/>
      <c r="EO75" s="32"/>
      <c r="EP75" s="32"/>
      <c r="EQ75" s="32"/>
      <c r="ER75" s="32"/>
      <c r="ES75" s="32"/>
      <c r="ET75" s="32"/>
      <c r="EU75" s="32"/>
      <c r="EV75" s="32"/>
      <c r="EW75" s="32"/>
      <c r="EX75" s="32"/>
      <c r="EY75" s="32"/>
      <c r="EZ75" s="32"/>
      <c r="FA75" s="32"/>
      <c r="FB75" s="32"/>
      <c r="FC75" s="32"/>
      <c r="FD75" s="32"/>
      <c r="FE75" s="32"/>
      <c r="FF75" s="32"/>
      <c r="FG75" s="32"/>
      <c r="FH75" s="32"/>
      <c r="FI75" s="32"/>
      <c r="FJ75" s="32"/>
      <c r="FK75" s="32"/>
      <c r="FL75" s="32"/>
      <c r="FM75" s="32"/>
      <c r="FN75" s="32"/>
      <c r="FO75" s="32"/>
      <c r="FP75" s="32"/>
      <c r="FQ75" s="32"/>
      <c r="FR75" s="32"/>
      <c r="FS75" s="32"/>
      <c r="FT75" s="32"/>
      <c r="FU75" s="32"/>
      <c r="FV75" s="32"/>
      <c r="FW75" s="32"/>
      <c r="FX75" s="32"/>
      <c r="FY75" s="32"/>
      <c r="FZ75" s="32"/>
      <c r="GA75" s="32"/>
      <c r="GB75" s="32"/>
      <c r="GC75" s="32"/>
      <c r="GD75" s="32"/>
      <c r="GE75" s="32"/>
      <c r="GF75" s="32"/>
      <c r="GG75" s="32"/>
      <c r="GH75" s="32"/>
      <c r="GI75" s="32"/>
      <c r="GJ75" s="32"/>
      <c r="GK75" s="32"/>
      <c r="GL75" s="32"/>
      <c r="GM75" s="32"/>
      <c r="GN75" s="32"/>
      <c r="GO75" s="32"/>
      <c r="GP75" s="32"/>
      <c r="GQ75" s="32"/>
      <c r="GR75" s="32"/>
      <c r="GS75" s="32"/>
      <c r="GT75" s="32"/>
      <c r="GU75" s="32"/>
      <c r="GV75" s="32"/>
      <c r="GW75" s="32"/>
      <c r="GX75" s="32"/>
      <c r="GY75" s="32"/>
      <c r="GZ75" s="32"/>
      <c r="HA75" s="32"/>
      <c r="HB75" s="32"/>
      <c r="HC75" s="32"/>
      <c r="HD75" s="32"/>
      <c r="HE75" s="32"/>
      <c r="HF75" s="32"/>
      <c r="HG75" s="32"/>
      <c r="HH75" s="32"/>
      <c r="HI75" s="32"/>
      <c r="HJ75" s="32"/>
      <c r="HK75" s="32"/>
      <c r="HL75" s="32"/>
      <c r="HM75" s="32"/>
      <c r="HN75" s="32"/>
      <c r="HO75" s="32"/>
      <c r="HP75" s="32"/>
      <c r="HQ75" s="32"/>
      <c r="HR75" s="32"/>
      <c r="HS75" s="32"/>
      <c r="HT75" s="32"/>
      <c r="HU75" s="32"/>
      <c r="HV75" s="32"/>
      <c r="HW75" s="32"/>
      <c r="HX75" s="32"/>
      <c r="HY75" s="32"/>
      <c r="HZ75" s="32"/>
      <c r="IA75" s="32"/>
      <c r="IB75" s="32"/>
      <c r="IC75" s="32"/>
      <c r="ID75" s="32"/>
      <c r="IE75" s="32"/>
      <c r="IF75" s="32"/>
      <c r="IG75" s="32"/>
      <c r="IH75" s="32"/>
      <c r="II75" s="32"/>
      <c r="IJ75" s="32"/>
      <c r="IK75" s="32"/>
      <c r="IL75" s="32"/>
      <c r="IM75" s="32"/>
      <c r="IN75" s="32"/>
      <c r="IO75" s="32"/>
      <c r="IP75" s="32"/>
      <c r="IQ75" s="32"/>
      <c r="IR75" s="32"/>
      <c r="IS75" s="32"/>
      <c r="IT75" s="32"/>
      <c r="IU75" s="32"/>
      <c r="IV75" s="32"/>
    </row>
    <row r="76" spans="1:256" x14ac:dyDescent="0.25">
      <c r="A76" s="137"/>
      <c r="B76" s="138"/>
      <c r="C76" s="138"/>
      <c r="D76" s="138" t="str">
        <f>IF((ISERROR(VLOOKUP($U76,Lookups!#REF!,4,FALSE)))=FALSE,((VLOOKUP($U76,Lookups!$A$2:$E$4199,4,FALSE))),"")</f>
        <v/>
      </c>
      <c r="E76" s="138" t="str">
        <f>IF((ISERROR(VLOOKUP($U76,Lookups!#REF!,5,FALSE)))=FALSE,((VLOOKUP($U76,Lookups!$A$2:$E$4199,5,FALSE))),"")</f>
        <v/>
      </c>
      <c r="F76" s="139"/>
      <c r="G76" s="140"/>
      <c r="H76" s="149"/>
      <c r="I76" s="141"/>
      <c r="J76" s="141"/>
      <c r="K76" s="150"/>
      <c r="L76" s="142"/>
      <c r="M76" s="143"/>
      <c r="N76" s="144"/>
      <c r="O76" s="142"/>
      <c r="P76" s="163" t="str">
        <f t="shared" si="9"/>
        <v/>
      </c>
      <c r="Q76" s="145" t="str">
        <f t="shared" si="10"/>
        <v/>
      </c>
      <c r="R76" s="146" t="str">
        <f t="shared" si="11"/>
        <v/>
      </c>
      <c r="S76" s="147"/>
      <c r="T76" s="148"/>
      <c r="U76" s="32" t="str">
        <f t="shared" si="12"/>
        <v/>
      </c>
      <c r="V76" s="247" t="str">
        <f t="shared" si="3"/>
        <v xml:space="preserve"> </v>
      </c>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2"/>
      <c r="BM76" s="32"/>
      <c r="BN76" s="32"/>
      <c r="BO76" s="32"/>
      <c r="BP76" s="32"/>
      <c r="BQ76" s="32"/>
      <c r="BR76" s="32"/>
      <c r="BS76" s="32"/>
      <c r="BT76" s="32"/>
      <c r="BU76" s="32"/>
      <c r="BV76" s="32"/>
      <c r="BW76" s="32"/>
      <c r="BX76" s="32"/>
      <c r="BY76" s="32"/>
      <c r="BZ76" s="32"/>
      <c r="CA76" s="32"/>
      <c r="CB76" s="32"/>
      <c r="CC76" s="32"/>
      <c r="CD76" s="32"/>
      <c r="CE76" s="32"/>
      <c r="CF76" s="32"/>
      <c r="CG76" s="32"/>
      <c r="CH76" s="32"/>
      <c r="CI76" s="32"/>
      <c r="CJ76" s="32"/>
      <c r="CK76" s="32"/>
      <c r="CL76" s="32"/>
      <c r="CM76" s="32"/>
      <c r="CN76" s="32"/>
      <c r="CO76" s="32"/>
      <c r="CP76" s="32"/>
      <c r="CQ76" s="32"/>
      <c r="CR76" s="32"/>
      <c r="CS76" s="32"/>
      <c r="CT76" s="32"/>
      <c r="CU76" s="32"/>
      <c r="CV76" s="32"/>
      <c r="CW76" s="32"/>
      <c r="CX76" s="32"/>
      <c r="CY76" s="32"/>
      <c r="CZ76" s="32"/>
      <c r="DA76" s="32"/>
      <c r="DB76" s="32"/>
      <c r="DC76" s="32"/>
      <c r="DD76" s="32"/>
      <c r="DE76" s="32"/>
      <c r="DF76" s="32"/>
      <c r="DG76" s="32"/>
      <c r="DH76" s="32"/>
      <c r="DI76" s="32"/>
      <c r="DJ76" s="32"/>
      <c r="DK76" s="32"/>
      <c r="DL76" s="32"/>
      <c r="DM76" s="32"/>
      <c r="DN76" s="32"/>
      <c r="DO76" s="32"/>
      <c r="DP76" s="32"/>
      <c r="DQ76" s="32"/>
      <c r="DR76" s="32"/>
      <c r="DS76" s="32"/>
      <c r="DT76" s="32"/>
      <c r="DU76" s="32"/>
      <c r="DV76" s="32"/>
      <c r="DW76" s="32"/>
      <c r="DX76" s="32"/>
      <c r="DY76" s="32"/>
      <c r="DZ76" s="32"/>
      <c r="EA76" s="32"/>
      <c r="EB76" s="32"/>
      <c r="EC76" s="32"/>
      <c r="ED76" s="32"/>
      <c r="EE76" s="32"/>
      <c r="EF76" s="32"/>
      <c r="EG76" s="32"/>
      <c r="EH76" s="32"/>
      <c r="EI76" s="32"/>
      <c r="EJ76" s="32"/>
      <c r="EK76" s="32"/>
      <c r="EL76" s="32"/>
      <c r="EM76" s="32"/>
      <c r="EN76" s="32"/>
      <c r="EO76" s="32"/>
      <c r="EP76" s="32"/>
      <c r="EQ76" s="32"/>
      <c r="ER76" s="32"/>
      <c r="ES76" s="32"/>
      <c r="ET76" s="32"/>
      <c r="EU76" s="32"/>
      <c r="EV76" s="32"/>
      <c r="EW76" s="32"/>
      <c r="EX76" s="32"/>
      <c r="EY76" s="32"/>
      <c r="EZ76" s="32"/>
      <c r="FA76" s="32"/>
      <c r="FB76" s="32"/>
      <c r="FC76" s="32"/>
      <c r="FD76" s="32"/>
      <c r="FE76" s="32"/>
      <c r="FF76" s="32"/>
      <c r="FG76" s="32"/>
      <c r="FH76" s="32"/>
      <c r="FI76" s="32"/>
      <c r="FJ76" s="32"/>
      <c r="FK76" s="32"/>
      <c r="FL76" s="32"/>
      <c r="FM76" s="32"/>
      <c r="FN76" s="32"/>
      <c r="FO76" s="32"/>
      <c r="FP76" s="32"/>
      <c r="FQ76" s="32"/>
      <c r="FR76" s="32"/>
      <c r="FS76" s="32"/>
      <c r="FT76" s="32"/>
      <c r="FU76" s="32"/>
      <c r="FV76" s="32"/>
      <c r="FW76" s="32"/>
      <c r="FX76" s="32"/>
      <c r="FY76" s="32"/>
      <c r="FZ76" s="32"/>
      <c r="GA76" s="32"/>
      <c r="GB76" s="32"/>
      <c r="GC76" s="32"/>
      <c r="GD76" s="32"/>
      <c r="GE76" s="32"/>
      <c r="GF76" s="32"/>
      <c r="GG76" s="32"/>
      <c r="GH76" s="32"/>
      <c r="GI76" s="32"/>
      <c r="GJ76" s="32"/>
      <c r="GK76" s="32"/>
      <c r="GL76" s="32"/>
      <c r="GM76" s="32"/>
      <c r="GN76" s="32"/>
      <c r="GO76" s="32"/>
      <c r="GP76" s="32"/>
      <c r="GQ76" s="32"/>
      <c r="GR76" s="32"/>
      <c r="GS76" s="32"/>
      <c r="GT76" s="32"/>
      <c r="GU76" s="32"/>
      <c r="GV76" s="32"/>
      <c r="GW76" s="32"/>
      <c r="GX76" s="32"/>
      <c r="GY76" s="32"/>
      <c r="GZ76" s="32"/>
      <c r="HA76" s="32"/>
      <c r="HB76" s="32"/>
      <c r="HC76" s="32"/>
      <c r="HD76" s="32"/>
      <c r="HE76" s="32"/>
      <c r="HF76" s="32"/>
      <c r="HG76" s="32"/>
      <c r="HH76" s="32"/>
      <c r="HI76" s="32"/>
      <c r="HJ76" s="32"/>
      <c r="HK76" s="32"/>
      <c r="HL76" s="32"/>
      <c r="HM76" s="32"/>
      <c r="HN76" s="32"/>
      <c r="HO76" s="32"/>
      <c r="HP76" s="32"/>
      <c r="HQ76" s="32"/>
      <c r="HR76" s="32"/>
      <c r="HS76" s="32"/>
      <c r="HT76" s="32"/>
      <c r="HU76" s="32"/>
      <c r="HV76" s="32"/>
      <c r="HW76" s="32"/>
      <c r="HX76" s="32"/>
      <c r="HY76" s="32"/>
      <c r="HZ76" s="32"/>
      <c r="IA76" s="32"/>
      <c r="IB76" s="32"/>
      <c r="IC76" s="32"/>
      <c r="ID76" s="32"/>
      <c r="IE76" s="32"/>
      <c r="IF76" s="32"/>
      <c r="IG76" s="32"/>
      <c r="IH76" s="32"/>
      <c r="II76" s="32"/>
      <c r="IJ76" s="32"/>
      <c r="IK76" s="32"/>
      <c r="IL76" s="32"/>
      <c r="IM76" s="32"/>
      <c r="IN76" s="32"/>
      <c r="IO76" s="32"/>
      <c r="IP76" s="32"/>
      <c r="IQ76" s="32"/>
      <c r="IR76" s="32"/>
      <c r="IS76" s="32"/>
      <c r="IT76" s="32"/>
      <c r="IU76" s="32"/>
      <c r="IV76" s="32"/>
    </row>
    <row r="77" spans="1:256" x14ac:dyDescent="0.25">
      <c r="A77" s="123"/>
      <c r="B77" s="124"/>
      <c r="C77" s="124"/>
      <c r="D77" s="124" t="str">
        <f>IF((ISERROR(VLOOKUP($U77,Lookups!#REF!,4,FALSE)))=FALSE,((VLOOKUP($U77,Lookups!$A$2:$E$4199,4,FALSE))),"")</f>
        <v/>
      </c>
      <c r="E77" s="124" t="str">
        <f>IF((ISERROR(VLOOKUP($U77,Lookups!#REF!,5,FALSE)))=FALSE,((VLOOKUP($U77,Lookups!$A$2:$E$4199,5,FALSE))),"")</f>
        <v/>
      </c>
      <c r="F77" s="125"/>
      <c r="G77" s="126"/>
      <c r="H77" s="127"/>
      <c r="I77" s="128"/>
      <c r="J77" s="128"/>
      <c r="K77" s="129"/>
      <c r="L77" s="130"/>
      <c r="M77" s="131"/>
      <c r="N77" s="132"/>
      <c r="O77" s="130"/>
      <c r="P77" s="163" t="str">
        <f t="shared" si="9"/>
        <v/>
      </c>
      <c r="Q77" s="133" t="str">
        <f t="shared" si="10"/>
        <v/>
      </c>
      <c r="R77" s="134" t="str">
        <f t="shared" si="11"/>
        <v/>
      </c>
      <c r="S77" s="135"/>
      <c r="T77" s="136"/>
      <c r="U77" s="32" t="str">
        <f t="shared" si="12"/>
        <v/>
      </c>
      <c r="V77" s="124" t="str">
        <f t="shared" si="3"/>
        <v xml:space="preserve"> </v>
      </c>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c r="BL77" s="32"/>
      <c r="BM77" s="32"/>
      <c r="BN77" s="32"/>
      <c r="BO77" s="32"/>
      <c r="BP77" s="32"/>
      <c r="BQ77" s="32"/>
      <c r="BR77" s="32"/>
      <c r="BS77" s="32"/>
      <c r="BT77" s="32"/>
      <c r="BU77" s="32"/>
      <c r="BV77" s="32"/>
      <c r="BW77" s="32"/>
      <c r="BX77" s="32"/>
      <c r="BY77" s="32"/>
      <c r="BZ77" s="32"/>
      <c r="CA77" s="32"/>
      <c r="CB77" s="32"/>
      <c r="CC77" s="32"/>
      <c r="CD77" s="32"/>
      <c r="CE77" s="32"/>
      <c r="CF77" s="32"/>
      <c r="CG77" s="32"/>
      <c r="CH77" s="32"/>
      <c r="CI77" s="32"/>
      <c r="CJ77" s="32"/>
      <c r="CK77" s="32"/>
      <c r="CL77" s="32"/>
      <c r="CM77" s="32"/>
      <c r="CN77" s="32"/>
      <c r="CO77" s="32"/>
      <c r="CP77" s="32"/>
      <c r="CQ77" s="32"/>
      <c r="CR77" s="32"/>
      <c r="CS77" s="32"/>
      <c r="CT77" s="32"/>
      <c r="CU77" s="32"/>
      <c r="CV77" s="32"/>
      <c r="CW77" s="32"/>
      <c r="CX77" s="32"/>
      <c r="CY77" s="32"/>
      <c r="CZ77" s="32"/>
      <c r="DA77" s="32"/>
      <c r="DB77" s="32"/>
      <c r="DC77" s="32"/>
      <c r="DD77" s="32"/>
      <c r="DE77" s="32"/>
      <c r="DF77" s="32"/>
      <c r="DG77" s="32"/>
      <c r="DH77" s="32"/>
      <c r="DI77" s="32"/>
      <c r="DJ77" s="32"/>
      <c r="DK77" s="32"/>
      <c r="DL77" s="32"/>
      <c r="DM77" s="32"/>
      <c r="DN77" s="32"/>
      <c r="DO77" s="32"/>
      <c r="DP77" s="32"/>
      <c r="DQ77" s="32"/>
      <c r="DR77" s="32"/>
      <c r="DS77" s="32"/>
      <c r="DT77" s="32"/>
      <c r="DU77" s="32"/>
      <c r="DV77" s="32"/>
      <c r="DW77" s="32"/>
      <c r="DX77" s="32"/>
      <c r="DY77" s="32"/>
      <c r="DZ77" s="32"/>
      <c r="EA77" s="32"/>
      <c r="EB77" s="32"/>
      <c r="EC77" s="32"/>
      <c r="ED77" s="32"/>
      <c r="EE77" s="32"/>
      <c r="EF77" s="32"/>
      <c r="EG77" s="32"/>
      <c r="EH77" s="32"/>
      <c r="EI77" s="32"/>
      <c r="EJ77" s="32"/>
      <c r="EK77" s="32"/>
      <c r="EL77" s="32"/>
      <c r="EM77" s="32"/>
      <c r="EN77" s="32"/>
      <c r="EO77" s="32"/>
      <c r="EP77" s="32"/>
      <c r="EQ77" s="32"/>
      <c r="ER77" s="32"/>
      <c r="ES77" s="32"/>
      <c r="ET77" s="32"/>
      <c r="EU77" s="32"/>
      <c r="EV77" s="32"/>
      <c r="EW77" s="32"/>
      <c r="EX77" s="32"/>
      <c r="EY77" s="32"/>
      <c r="EZ77" s="32"/>
      <c r="FA77" s="32"/>
      <c r="FB77" s="32"/>
      <c r="FC77" s="32"/>
      <c r="FD77" s="32"/>
      <c r="FE77" s="32"/>
      <c r="FF77" s="32"/>
      <c r="FG77" s="32"/>
      <c r="FH77" s="32"/>
      <c r="FI77" s="32"/>
      <c r="FJ77" s="32"/>
      <c r="FK77" s="32"/>
      <c r="FL77" s="32"/>
      <c r="FM77" s="32"/>
      <c r="FN77" s="32"/>
      <c r="FO77" s="32"/>
      <c r="FP77" s="32"/>
      <c r="FQ77" s="32"/>
      <c r="FR77" s="32"/>
      <c r="FS77" s="32"/>
      <c r="FT77" s="32"/>
      <c r="FU77" s="32"/>
      <c r="FV77" s="32"/>
      <c r="FW77" s="32"/>
      <c r="FX77" s="32"/>
      <c r="FY77" s="32"/>
      <c r="FZ77" s="32"/>
      <c r="GA77" s="32"/>
      <c r="GB77" s="32"/>
      <c r="GC77" s="32"/>
      <c r="GD77" s="32"/>
      <c r="GE77" s="32"/>
      <c r="GF77" s="32"/>
      <c r="GG77" s="32"/>
      <c r="GH77" s="32"/>
      <c r="GI77" s="32"/>
      <c r="GJ77" s="32"/>
      <c r="GK77" s="32"/>
      <c r="GL77" s="32"/>
      <c r="GM77" s="32"/>
      <c r="GN77" s="32"/>
      <c r="GO77" s="32"/>
      <c r="GP77" s="32"/>
      <c r="GQ77" s="32"/>
      <c r="GR77" s="32"/>
      <c r="GS77" s="32"/>
      <c r="GT77" s="32"/>
      <c r="GU77" s="32"/>
      <c r="GV77" s="32"/>
      <c r="GW77" s="32"/>
      <c r="GX77" s="32"/>
      <c r="GY77" s="32"/>
      <c r="GZ77" s="32"/>
      <c r="HA77" s="32"/>
      <c r="HB77" s="32"/>
      <c r="HC77" s="32"/>
      <c r="HD77" s="32"/>
      <c r="HE77" s="32"/>
      <c r="HF77" s="32"/>
      <c r="HG77" s="32"/>
      <c r="HH77" s="32"/>
      <c r="HI77" s="32"/>
      <c r="HJ77" s="32"/>
      <c r="HK77" s="32"/>
      <c r="HL77" s="32"/>
      <c r="HM77" s="32"/>
      <c r="HN77" s="32"/>
      <c r="HO77" s="32"/>
      <c r="HP77" s="32"/>
      <c r="HQ77" s="32"/>
      <c r="HR77" s="32"/>
      <c r="HS77" s="32"/>
      <c r="HT77" s="32"/>
      <c r="HU77" s="32"/>
      <c r="HV77" s="32"/>
      <c r="HW77" s="32"/>
      <c r="HX77" s="32"/>
      <c r="HY77" s="32"/>
      <c r="HZ77" s="32"/>
      <c r="IA77" s="32"/>
      <c r="IB77" s="32"/>
      <c r="IC77" s="32"/>
      <c r="ID77" s="32"/>
      <c r="IE77" s="32"/>
      <c r="IF77" s="32"/>
      <c r="IG77" s="32"/>
      <c r="IH77" s="32"/>
      <c r="II77" s="32"/>
      <c r="IJ77" s="32"/>
      <c r="IK77" s="32"/>
      <c r="IL77" s="32"/>
      <c r="IM77" s="32"/>
      <c r="IN77" s="32"/>
      <c r="IO77" s="32"/>
      <c r="IP77" s="32"/>
      <c r="IQ77" s="32"/>
      <c r="IR77" s="32"/>
      <c r="IS77" s="32"/>
      <c r="IT77" s="32"/>
      <c r="IU77" s="32"/>
      <c r="IV77" s="32"/>
    </row>
    <row r="78" spans="1:256" x14ac:dyDescent="0.25">
      <c r="A78" s="123"/>
      <c r="B78" s="124"/>
      <c r="C78" s="124"/>
      <c r="D78" s="124" t="str">
        <f>IF((ISERROR(VLOOKUP($U78,Lookups!#REF!,4,FALSE)))=FALSE,((VLOOKUP($U78,Lookups!$A$2:$E$4199,4,FALSE))),"")</f>
        <v/>
      </c>
      <c r="E78" s="124" t="str">
        <f>IF((ISERROR(VLOOKUP($U78,Lookups!#REF!,5,FALSE)))=FALSE,((VLOOKUP($U78,Lookups!$A$2:$E$4199,5,FALSE))),"")</f>
        <v/>
      </c>
      <c r="F78" s="125"/>
      <c r="G78" s="126"/>
      <c r="H78" s="127"/>
      <c r="I78" s="128"/>
      <c r="J78" s="128"/>
      <c r="K78" s="129"/>
      <c r="L78" s="130"/>
      <c r="M78" s="131"/>
      <c r="N78" s="132"/>
      <c r="O78" s="130"/>
      <c r="P78" s="163" t="str">
        <f t="shared" si="9"/>
        <v/>
      </c>
      <c r="Q78" s="133" t="str">
        <f t="shared" si="10"/>
        <v/>
      </c>
      <c r="R78" s="134" t="str">
        <f t="shared" si="11"/>
        <v/>
      </c>
      <c r="S78" s="135"/>
      <c r="T78" s="136"/>
      <c r="U78" s="32" t="str">
        <f t="shared" si="12"/>
        <v/>
      </c>
      <c r="V78" s="124" t="str">
        <f t="shared" si="3"/>
        <v xml:space="preserve"> </v>
      </c>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c r="BL78" s="32"/>
      <c r="BM78" s="32"/>
      <c r="BN78" s="32"/>
      <c r="BO78" s="32"/>
      <c r="BP78" s="32"/>
      <c r="BQ78" s="32"/>
      <c r="BR78" s="32"/>
      <c r="BS78" s="32"/>
      <c r="BT78" s="32"/>
      <c r="BU78" s="32"/>
      <c r="BV78" s="32"/>
      <c r="BW78" s="32"/>
      <c r="BX78" s="32"/>
      <c r="BY78" s="32"/>
      <c r="BZ78" s="32"/>
      <c r="CA78" s="32"/>
      <c r="CB78" s="32"/>
      <c r="CC78" s="32"/>
      <c r="CD78" s="32"/>
      <c r="CE78" s="32"/>
      <c r="CF78" s="32"/>
      <c r="CG78" s="32"/>
      <c r="CH78" s="32"/>
      <c r="CI78" s="32"/>
      <c r="CJ78" s="32"/>
      <c r="CK78" s="32"/>
      <c r="CL78" s="32"/>
      <c r="CM78" s="32"/>
      <c r="CN78" s="32"/>
      <c r="CO78" s="32"/>
      <c r="CP78" s="32"/>
      <c r="CQ78" s="32"/>
      <c r="CR78" s="32"/>
      <c r="CS78" s="32"/>
      <c r="CT78" s="32"/>
      <c r="CU78" s="32"/>
      <c r="CV78" s="32"/>
      <c r="CW78" s="32"/>
      <c r="CX78" s="32"/>
      <c r="CY78" s="32"/>
      <c r="CZ78" s="32"/>
      <c r="DA78" s="32"/>
      <c r="DB78" s="32"/>
      <c r="DC78" s="32"/>
      <c r="DD78" s="32"/>
      <c r="DE78" s="32"/>
      <c r="DF78" s="32"/>
      <c r="DG78" s="32"/>
      <c r="DH78" s="32"/>
      <c r="DI78" s="32"/>
      <c r="DJ78" s="32"/>
      <c r="DK78" s="32"/>
      <c r="DL78" s="32"/>
      <c r="DM78" s="32"/>
      <c r="DN78" s="32"/>
      <c r="DO78" s="32"/>
      <c r="DP78" s="32"/>
      <c r="DQ78" s="32"/>
      <c r="DR78" s="32"/>
      <c r="DS78" s="32"/>
      <c r="DT78" s="32"/>
      <c r="DU78" s="32"/>
      <c r="DV78" s="32"/>
      <c r="DW78" s="32"/>
      <c r="DX78" s="32"/>
      <c r="DY78" s="32"/>
      <c r="DZ78" s="32"/>
      <c r="EA78" s="32"/>
      <c r="EB78" s="32"/>
      <c r="EC78" s="32"/>
      <c r="ED78" s="32"/>
      <c r="EE78" s="32"/>
      <c r="EF78" s="32"/>
      <c r="EG78" s="32"/>
      <c r="EH78" s="32"/>
      <c r="EI78" s="32"/>
      <c r="EJ78" s="32"/>
      <c r="EK78" s="32"/>
      <c r="EL78" s="32"/>
      <c r="EM78" s="32"/>
      <c r="EN78" s="32"/>
      <c r="EO78" s="32"/>
      <c r="EP78" s="32"/>
      <c r="EQ78" s="32"/>
      <c r="ER78" s="32"/>
      <c r="ES78" s="32"/>
      <c r="ET78" s="32"/>
      <c r="EU78" s="32"/>
      <c r="EV78" s="32"/>
      <c r="EW78" s="32"/>
      <c r="EX78" s="32"/>
      <c r="EY78" s="32"/>
      <c r="EZ78" s="32"/>
      <c r="FA78" s="32"/>
      <c r="FB78" s="32"/>
      <c r="FC78" s="32"/>
      <c r="FD78" s="32"/>
      <c r="FE78" s="32"/>
      <c r="FF78" s="32"/>
      <c r="FG78" s="32"/>
      <c r="FH78" s="32"/>
      <c r="FI78" s="32"/>
      <c r="FJ78" s="32"/>
      <c r="FK78" s="32"/>
      <c r="FL78" s="32"/>
      <c r="FM78" s="32"/>
      <c r="FN78" s="32"/>
      <c r="FO78" s="32"/>
      <c r="FP78" s="32"/>
      <c r="FQ78" s="32"/>
      <c r="FR78" s="32"/>
      <c r="FS78" s="32"/>
      <c r="FT78" s="32"/>
      <c r="FU78" s="32"/>
      <c r="FV78" s="32"/>
      <c r="FW78" s="32"/>
      <c r="FX78" s="32"/>
      <c r="FY78" s="32"/>
      <c r="FZ78" s="32"/>
      <c r="GA78" s="32"/>
      <c r="GB78" s="32"/>
      <c r="GC78" s="32"/>
      <c r="GD78" s="32"/>
      <c r="GE78" s="32"/>
      <c r="GF78" s="32"/>
      <c r="GG78" s="32"/>
      <c r="GH78" s="32"/>
      <c r="GI78" s="32"/>
      <c r="GJ78" s="32"/>
      <c r="GK78" s="32"/>
      <c r="GL78" s="32"/>
      <c r="GM78" s="32"/>
      <c r="GN78" s="32"/>
      <c r="GO78" s="32"/>
      <c r="GP78" s="32"/>
      <c r="GQ78" s="32"/>
      <c r="GR78" s="32"/>
      <c r="GS78" s="32"/>
      <c r="GT78" s="32"/>
      <c r="GU78" s="32"/>
      <c r="GV78" s="32"/>
      <c r="GW78" s="32"/>
      <c r="GX78" s="32"/>
      <c r="GY78" s="32"/>
      <c r="GZ78" s="32"/>
      <c r="HA78" s="32"/>
      <c r="HB78" s="32"/>
      <c r="HC78" s="32"/>
      <c r="HD78" s="32"/>
      <c r="HE78" s="32"/>
      <c r="HF78" s="32"/>
      <c r="HG78" s="32"/>
      <c r="HH78" s="32"/>
      <c r="HI78" s="32"/>
      <c r="HJ78" s="32"/>
      <c r="HK78" s="32"/>
      <c r="HL78" s="32"/>
      <c r="HM78" s="32"/>
      <c r="HN78" s="32"/>
      <c r="HO78" s="32"/>
      <c r="HP78" s="32"/>
      <c r="HQ78" s="32"/>
      <c r="HR78" s="32"/>
      <c r="HS78" s="32"/>
      <c r="HT78" s="32"/>
      <c r="HU78" s="32"/>
      <c r="HV78" s="32"/>
      <c r="HW78" s="32"/>
      <c r="HX78" s="32"/>
      <c r="HY78" s="32"/>
      <c r="HZ78" s="32"/>
      <c r="IA78" s="32"/>
      <c r="IB78" s="32"/>
      <c r="IC78" s="32"/>
      <c r="ID78" s="32"/>
      <c r="IE78" s="32"/>
      <c r="IF78" s="32"/>
      <c r="IG78" s="32"/>
      <c r="IH78" s="32"/>
      <c r="II78" s="32"/>
      <c r="IJ78" s="32"/>
      <c r="IK78" s="32"/>
      <c r="IL78" s="32"/>
      <c r="IM78" s="32"/>
      <c r="IN78" s="32"/>
      <c r="IO78" s="32"/>
      <c r="IP78" s="32"/>
      <c r="IQ78" s="32"/>
      <c r="IR78" s="32"/>
      <c r="IS78" s="32"/>
      <c r="IT78" s="32"/>
      <c r="IU78" s="32"/>
      <c r="IV78" s="32"/>
    </row>
    <row r="79" spans="1:256" x14ac:dyDescent="0.25">
      <c r="A79" s="137"/>
      <c r="B79" s="138"/>
      <c r="C79" s="138"/>
      <c r="D79" s="138" t="str">
        <f>IF((ISERROR(VLOOKUP($U79,Lookups!#REF!,4,FALSE)))=FALSE,((VLOOKUP($U79,Lookups!$A$2:$E$4199,4,FALSE))),"")</f>
        <v/>
      </c>
      <c r="E79" s="138" t="str">
        <f>IF((ISERROR(VLOOKUP($U79,Lookups!#REF!,5,FALSE)))=FALSE,((VLOOKUP($U79,Lookups!$A$2:$E$4199,5,FALSE))),"")</f>
        <v/>
      </c>
      <c r="F79" s="139"/>
      <c r="G79" s="140"/>
      <c r="H79" s="149"/>
      <c r="I79" s="141"/>
      <c r="J79" s="141"/>
      <c r="K79" s="150"/>
      <c r="L79" s="142"/>
      <c r="M79" s="143"/>
      <c r="N79" s="144"/>
      <c r="O79" s="142"/>
      <c r="P79" s="163" t="str">
        <f t="shared" si="9"/>
        <v/>
      </c>
      <c r="Q79" s="145" t="str">
        <f t="shared" si="10"/>
        <v/>
      </c>
      <c r="R79" s="146" t="str">
        <f t="shared" si="11"/>
        <v/>
      </c>
      <c r="S79" s="147"/>
      <c r="T79" s="148"/>
      <c r="U79" s="32" t="str">
        <f t="shared" si="12"/>
        <v/>
      </c>
      <c r="V79" s="247" t="str">
        <f t="shared" si="3"/>
        <v xml:space="preserve"> </v>
      </c>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c r="BL79" s="32"/>
      <c r="BM79" s="32"/>
      <c r="BN79" s="32"/>
      <c r="BO79" s="32"/>
      <c r="BP79" s="32"/>
      <c r="BQ79" s="32"/>
      <c r="BR79" s="32"/>
      <c r="BS79" s="32"/>
      <c r="BT79" s="32"/>
      <c r="BU79" s="32"/>
      <c r="BV79" s="32"/>
      <c r="BW79" s="32"/>
      <c r="BX79" s="32"/>
      <c r="BY79" s="32"/>
      <c r="BZ79" s="32"/>
      <c r="CA79" s="32"/>
      <c r="CB79" s="32"/>
      <c r="CC79" s="32"/>
      <c r="CD79" s="32"/>
      <c r="CE79" s="32"/>
      <c r="CF79" s="32"/>
      <c r="CG79" s="32"/>
      <c r="CH79" s="32"/>
      <c r="CI79" s="32"/>
      <c r="CJ79" s="32"/>
      <c r="CK79" s="32"/>
      <c r="CL79" s="32"/>
      <c r="CM79" s="32"/>
      <c r="CN79" s="32"/>
      <c r="CO79" s="32"/>
      <c r="CP79" s="32"/>
      <c r="CQ79" s="32"/>
      <c r="CR79" s="32"/>
      <c r="CS79" s="32"/>
      <c r="CT79" s="32"/>
      <c r="CU79" s="32"/>
      <c r="CV79" s="32"/>
      <c r="CW79" s="32"/>
      <c r="CX79" s="32"/>
      <c r="CY79" s="32"/>
      <c r="CZ79" s="32"/>
      <c r="DA79" s="32"/>
      <c r="DB79" s="32"/>
      <c r="DC79" s="32"/>
      <c r="DD79" s="32"/>
      <c r="DE79" s="32"/>
      <c r="DF79" s="32"/>
      <c r="DG79" s="32"/>
      <c r="DH79" s="32"/>
      <c r="DI79" s="32"/>
      <c r="DJ79" s="32"/>
      <c r="DK79" s="32"/>
      <c r="DL79" s="32"/>
      <c r="DM79" s="32"/>
      <c r="DN79" s="32"/>
      <c r="DO79" s="32"/>
      <c r="DP79" s="32"/>
      <c r="DQ79" s="32"/>
      <c r="DR79" s="32"/>
      <c r="DS79" s="32"/>
      <c r="DT79" s="32"/>
      <c r="DU79" s="32"/>
      <c r="DV79" s="32"/>
      <c r="DW79" s="32"/>
      <c r="DX79" s="32"/>
      <c r="DY79" s="32"/>
      <c r="DZ79" s="32"/>
      <c r="EA79" s="32"/>
      <c r="EB79" s="32"/>
      <c r="EC79" s="32"/>
      <c r="ED79" s="32"/>
      <c r="EE79" s="32"/>
      <c r="EF79" s="32"/>
      <c r="EG79" s="32"/>
      <c r="EH79" s="32"/>
      <c r="EI79" s="32"/>
      <c r="EJ79" s="32"/>
      <c r="EK79" s="32"/>
      <c r="EL79" s="32"/>
      <c r="EM79" s="32"/>
      <c r="EN79" s="32"/>
      <c r="EO79" s="32"/>
      <c r="EP79" s="32"/>
      <c r="EQ79" s="32"/>
      <c r="ER79" s="32"/>
      <c r="ES79" s="32"/>
      <c r="ET79" s="32"/>
      <c r="EU79" s="32"/>
      <c r="EV79" s="32"/>
      <c r="EW79" s="32"/>
      <c r="EX79" s="32"/>
      <c r="EY79" s="32"/>
      <c r="EZ79" s="32"/>
      <c r="FA79" s="32"/>
      <c r="FB79" s="32"/>
      <c r="FC79" s="32"/>
      <c r="FD79" s="32"/>
      <c r="FE79" s="32"/>
      <c r="FF79" s="32"/>
      <c r="FG79" s="32"/>
      <c r="FH79" s="32"/>
      <c r="FI79" s="32"/>
      <c r="FJ79" s="32"/>
      <c r="FK79" s="32"/>
      <c r="FL79" s="32"/>
      <c r="FM79" s="32"/>
      <c r="FN79" s="32"/>
      <c r="FO79" s="32"/>
      <c r="FP79" s="32"/>
      <c r="FQ79" s="32"/>
      <c r="FR79" s="32"/>
      <c r="FS79" s="32"/>
      <c r="FT79" s="32"/>
      <c r="FU79" s="32"/>
      <c r="FV79" s="32"/>
      <c r="FW79" s="32"/>
      <c r="FX79" s="32"/>
      <c r="FY79" s="32"/>
      <c r="FZ79" s="32"/>
      <c r="GA79" s="32"/>
      <c r="GB79" s="32"/>
      <c r="GC79" s="32"/>
      <c r="GD79" s="32"/>
      <c r="GE79" s="32"/>
      <c r="GF79" s="32"/>
      <c r="GG79" s="32"/>
      <c r="GH79" s="32"/>
      <c r="GI79" s="32"/>
      <c r="GJ79" s="32"/>
      <c r="GK79" s="32"/>
      <c r="GL79" s="32"/>
      <c r="GM79" s="32"/>
      <c r="GN79" s="32"/>
      <c r="GO79" s="32"/>
      <c r="GP79" s="32"/>
      <c r="GQ79" s="32"/>
      <c r="GR79" s="32"/>
      <c r="GS79" s="32"/>
      <c r="GT79" s="32"/>
      <c r="GU79" s="32"/>
      <c r="GV79" s="32"/>
      <c r="GW79" s="32"/>
      <c r="GX79" s="32"/>
      <c r="GY79" s="32"/>
      <c r="GZ79" s="32"/>
      <c r="HA79" s="32"/>
      <c r="HB79" s="32"/>
      <c r="HC79" s="32"/>
      <c r="HD79" s="32"/>
      <c r="HE79" s="32"/>
      <c r="HF79" s="32"/>
      <c r="HG79" s="32"/>
      <c r="HH79" s="32"/>
      <c r="HI79" s="32"/>
      <c r="HJ79" s="32"/>
      <c r="HK79" s="32"/>
      <c r="HL79" s="32"/>
      <c r="HM79" s="32"/>
      <c r="HN79" s="32"/>
      <c r="HO79" s="32"/>
      <c r="HP79" s="32"/>
      <c r="HQ79" s="32"/>
      <c r="HR79" s="32"/>
      <c r="HS79" s="32"/>
      <c r="HT79" s="32"/>
      <c r="HU79" s="32"/>
      <c r="HV79" s="32"/>
      <c r="HW79" s="32"/>
      <c r="HX79" s="32"/>
      <c r="HY79" s="32"/>
      <c r="HZ79" s="32"/>
      <c r="IA79" s="32"/>
      <c r="IB79" s="32"/>
      <c r="IC79" s="32"/>
      <c r="ID79" s="32"/>
      <c r="IE79" s="32"/>
      <c r="IF79" s="32"/>
      <c r="IG79" s="32"/>
      <c r="IH79" s="32"/>
      <c r="II79" s="32"/>
      <c r="IJ79" s="32"/>
      <c r="IK79" s="32"/>
      <c r="IL79" s="32"/>
      <c r="IM79" s="32"/>
      <c r="IN79" s="32"/>
      <c r="IO79" s="32"/>
      <c r="IP79" s="32"/>
      <c r="IQ79" s="32"/>
      <c r="IR79" s="32"/>
      <c r="IS79" s="32"/>
      <c r="IT79" s="32"/>
      <c r="IU79" s="32"/>
      <c r="IV79" s="32"/>
    </row>
    <row r="80" spans="1:256" x14ac:dyDescent="0.25">
      <c r="A80" s="137"/>
      <c r="B80" s="138"/>
      <c r="C80" s="138"/>
      <c r="D80" s="138" t="str">
        <f>IF((ISERROR(VLOOKUP($U80,Lookups!#REF!,4,FALSE)))=FALSE,((VLOOKUP($U80,Lookups!$A$2:$E$4199,4,FALSE))),"")</f>
        <v/>
      </c>
      <c r="E80" s="138" t="str">
        <f>IF((ISERROR(VLOOKUP($U80,Lookups!#REF!,5,FALSE)))=FALSE,((VLOOKUP($U80,Lookups!$A$2:$E$4199,5,FALSE))),"")</f>
        <v/>
      </c>
      <c r="F80" s="139"/>
      <c r="G80" s="140"/>
      <c r="H80" s="149"/>
      <c r="I80" s="141"/>
      <c r="J80" s="141"/>
      <c r="K80" s="150"/>
      <c r="L80" s="142"/>
      <c r="M80" s="143"/>
      <c r="N80" s="144"/>
      <c r="O80" s="142"/>
      <c r="P80" s="163" t="str">
        <f t="shared" si="9"/>
        <v/>
      </c>
      <c r="Q80" s="145" t="str">
        <f t="shared" si="10"/>
        <v/>
      </c>
      <c r="R80" s="146" t="str">
        <f t="shared" si="11"/>
        <v/>
      </c>
      <c r="S80" s="147"/>
      <c r="T80" s="148"/>
      <c r="U80" s="32" t="str">
        <f t="shared" si="12"/>
        <v/>
      </c>
      <c r="V80" s="247" t="str">
        <f t="shared" si="3"/>
        <v xml:space="preserve"> </v>
      </c>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32"/>
      <c r="BM80" s="32"/>
      <c r="BN80" s="32"/>
      <c r="BO80" s="32"/>
      <c r="BP80" s="32"/>
      <c r="BQ80" s="32"/>
      <c r="BR80" s="32"/>
      <c r="BS80" s="32"/>
      <c r="BT80" s="32"/>
      <c r="BU80" s="32"/>
      <c r="BV80" s="32"/>
      <c r="BW80" s="32"/>
      <c r="BX80" s="32"/>
      <c r="BY80" s="32"/>
      <c r="BZ80" s="32"/>
      <c r="CA80" s="32"/>
      <c r="CB80" s="32"/>
      <c r="CC80" s="32"/>
      <c r="CD80" s="32"/>
      <c r="CE80" s="32"/>
      <c r="CF80" s="32"/>
      <c r="CG80" s="32"/>
      <c r="CH80" s="32"/>
      <c r="CI80" s="32"/>
      <c r="CJ80" s="32"/>
      <c r="CK80" s="32"/>
      <c r="CL80" s="32"/>
      <c r="CM80" s="32"/>
      <c r="CN80" s="32"/>
      <c r="CO80" s="32"/>
      <c r="CP80" s="32"/>
      <c r="CQ80" s="32"/>
      <c r="CR80" s="32"/>
      <c r="CS80" s="32"/>
      <c r="CT80" s="32"/>
      <c r="CU80" s="32"/>
      <c r="CV80" s="32"/>
      <c r="CW80" s="32"/>
      <c r="CX80" s="32"/>
      <c r="CY80" s="32"/>
      <c r="CZ80" s="32"/>
      <c r="DA80" s="32"/>
      <c r="DB80" s="32"/>
      <c r="DC80" s="32"/>
      <c r="DD80" s="32"/>
      <c r="DE80" s="32"/>
      <c r="DF80" s="32"/>
      <c r="DG80" s="32"/>
      <c r="DH80" s="32"/>
      <c r="DI80" s="32"/>
      <c r="DJ80" s="32"/>
      <c r="DK80" s="32"/>
      <c r="DL80" s="32"/>
      <c r="DM80" s="32"/>
      <c r="DN80" s="32"/>
      <c r="DO80" s="32"/>
      <c r="DP80" s="32"/>
      <c r="DQ80" s="32"/>
      <c r="DR80" s="32"/>
      <c r="DS80" s="32"/>
      <c r="DT80" s="32"/>
      <c r="DU80" s="32"/>
      <c r="DV80" s="32"/>
      <c r="DW80" s="32"/>
      <c r="DX80" s="32"/>
      <c r="DY80" s="32"/>
      <c r="DZ80" s="32"/>
      <c r="EA80" s="32"/>
      <c r="EB80" s="32"/>
      <c r="EC80" s="32"/>
      <c r="ED80" s="32"/>
      <c r="EE80" s="32"/>
      <c r="EF80" s="32"/>
      <c r="EG80" s="32"/>
      <c r="EH80" s="32"/>
      <c r="EI80" s="32"/>
      <c r="EJ80" s="32"/>
      <c r="EK80" s="32"/>
      <c r="EL80" s="32"/>
      <c r="EM80" s="32"/>
      <c r="EN80" s="32"/>
      <c r="EO80" s="32"/>
      <c r="EP80" s="32"/>
      <c r="EQ80" s="32"/>
      <c r="ER80" s="32"/>
      <c r="ES80" s="32"/>
      <c r="ET80" s="32"/>
      <c r="EU80" s="32"/>
      <c r="EV80" s="32"/>
      <c r="EW80" s="32"/>
      <c r="EX80" s="32"/>
      <c r="EY80" s="32"/>
      <c r="EZ80" s="32"/>
      <c r="FA80" s="32"/>
      <c r="FB80" s="32"/>
      <c r="FC80" s="32"/>
      <c r="FD80" s="32"/>
      <c r="FE80" s="32"/>
      <c r="FF80" s="32"/>
      <c r="FG80" s="32"/>
      <c r="FH80" s="32"/>
      <c r="FI80" s="32"/>
      <c r="FJ80" s="32"/>
      <c r="FK80" s="32"/>
      <c r="FL80" s="32"/>
      <c r="FM80" s="32"/>
      <c r="FN80" s="32"/>
      <c r="FO80" s="32"/>
      <c r="FP80" s="32"/>
      <c r="FQ80" s="32"/>
      <c r="FR80" s="32"/>
      <c r="FS80" s="32"/>
      <c r="FT80" s="32"/>
      <c r="FU80" s="32"/>
      <c r="FV80" s="32"/>
      <c r="FW80" s="32"/>
      <c r="FX80" s="32"/>
      <c r="FY80" s="32"/>
      <c r="FZ80" s="32"/>
      <c r="GA80" s="32"/>
      <c r="GB80" s="32"/>
      <c r="GC80" s="32"/>
      <c r="GD80" s="32"/>
      <c r="GE80" s="32"/>
      <c r="GF80" s="32"/>
      <c r="GG80" s="32"/>
      <c r="GH80" s="32"/>
      <c r="GI80" s="32"/>
      <c r="GJ80" s="32"/>
      <c r="GK80" s="32"/>
      <c r="GL80" s="32"/>
      <c r="GM80" s="32"/>
      <c r="GN80" s="32"/>
      <c r="GO80" s="32"/>
      <c r="GP80" s="32"/>
      <c r="GQ80" s="32"/>
      <c r="GR80" s="32"/>
      <c r="GS80" s="32"/>
      <c r="GT80" s="32"/>
      <c r="GU80" s="32"/>
      <c r="GV80" s="32"/>
      <c r="GW80" s="32"/>
      <c r="GX80" s="32"/>
      <c r="GY80" s="32"/>
      <c r="GZ80" s="32"/>
      <c r="HA80" s="32"/>
      <c r="HB80" s="32"/>
      <c r="HC80" s="32"/>
      <c r="HD80" s="32"/>
      <c r="HE80" s="32"/>
      <c r="HF80" s="32"/>
      <c r="HG80" s="32"/>
      <c r="HH80" s="32"/>
      <c r="HI80" s="32"/>
      <c r="HJ80" s="32"/>
      <c r="HK80" s="32"/>
      <c r="HL80" s="32"/>
      <c r="HM80" s="32"/>
      <c r="HN80" s="32"/>
      <c r="HO80" s="32"/>
      <c r="HP80" s="32"/>
      <c r="HQ80" s="32"/>
      <c r="HR80" s="32"/>
      <c r="HS80" s="32"/>
      <c r="HT80" s="32"/>
      <c r="HU80" s="32"/>
      <c r="HV80" s="32"/>
      <c r="HW80" s="32"/>
      <c r="HX80" s="32"/>
      <c r="HY80" s="32"/>
      <c r="HZ80" s="32"/>
      <c r="IA80" s="32"/>
      <c r="IB80" s="32"/>
      <c r="IC80" s="32"/>
      <c r="ID80" s="32"/>
      <c r="IE80" s="32"/>
      <c r="IF80" s="32"/>
      <c r="IG80" s="32"/>
      <c r="IH80" s="32"/>
      <c r="II80" s="32"/>
      <c r="IJ80" s="32"/>
      <c r="IK80" s="32"/>
      <c r="IL80" s="32"/>
      <c r="IM80" s="32"/>
      <c r="IN80" s="32"/>
      <c r="IO80" s="32"/>
      <c r="IP80" s="32"/>
      <c r="IQ80" s="32"/>
      <c r="IR80" s="32"/>
      <c r="IS80" s="32"/>
      <c r="IT80" s="32"/>
      <c r="IU80" s="32"/>
      <c r="IV80" s="32"/>
    </row>
    <row r="81" spans="1:256" x14ac:dyDescent="0.25">
      <c r="A81" s="137"/>
      <c r="B81" s="138"/>
      <c r="C81" s="138"/>
      <c r="D81" s="138" t="str">
        <f>IF((ISERROR(VLOOKUP($U81,Lookups!#REF!,4,FALSE)))=FALSE,((VLOOKUP($U81,Lookups!$A$2:$E$4199,4,FALSE))),"")</f>
        <v/>
      </c>
      <c r="E81" s="138" t="str">
        <f>IF((ISERROR(VLOOKUP($U81,Lookups!#REF!,5,FALSE)))=FALSE,((VLOOKUP($U81,Lookups!$A$2:$E$4199,5,FALSE))),"")</f>
        <v/>
      </c>
      <c r="F81" s="139"/>
      <c r="G81" s="140"/>
      <c r="H81" s="149"/>
      <c r="I81" s="141"/>
      <c r="J81" s="141"/>
      <c r="K81" s="150"/>
      <c r="L81" s="142"/>
      <c r="M81" s="143"/>
      <c r="N81" s="144"/>
      <c r="O81" s="142"/>
      <c r="P81" s="163" t="str">
        <f t="shared" si="9"/>
        <v/>
      </c>
      <c r="Q81" s="145" t="str">
        <f t="shared" si="10"/>
        <v/>
      </c>
      <c r="R81" s="146" t="str">
        <f t="shared" si="11"/>
        <v/>
      </c>
      <c r="S81" s="147"/>
      <c r="T81" s="148"/>
      <c r="U81" s="32" t="str">
        <f t="shared" si="12"/>
        <v/>
      </c>
      <c r="V81" s="247" t="str">
        <f t="shared" si="3"/>
        <v xml:space="preserve"> </v>
      </c>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c r="BM81" s="32"/>
      <c r="BN81" s="32"/>
      <c r="BO81" s="32"/>
      <c r="BP81" s="32"/>
      <c r="BQ81" s="32"/>
      <c r="BR81" s="32"/>
      <c r="BS81" s="32"/>
      <c r="BT81" s="32"/>
      <c r="BU81" s="32"/>
      <c r="BV81" s="32"/>
      <c r="BW81" s="32"/>
      <c r="BX81" s="32"/>
      <c r="BY81" s="32"/>
      <c r="BZ81" s="32"/>
      <c r="CA81" s="32"/>
      <c r="CB81" s="32"/>
      <c r="CC81" s="32"/>
      <c r="CD81" s="32"/>
      <c r="CE81" s="32"/>
      <c r="CF81" s="32"/>
      <c r="CG81" s="32"/>
      <c r="CH81" s="32"/>
      <c r="CI81" s="32"/>
      <c r="CJ81" s="32"/>
      <c r="CK81" s="32"/>
      <c r="CL81" s="32"/>
      <c r="CM81" s="32"/>
      <c r="CN81" s="32"/>
      <c r="CO81" s="32"/>
      <c r="CP81" s="32"/>
      <c r="CQ81" s="32"/>
      <c r="CR81" s="32"/>
      <c r="CS81" s="32"/>
      <c r="CT81" s="32"/>
      <c r="CU81" s="32"/>
      <c r="CV81" s="32"/>
      <c r="CW81" s="32"/>
      <c r="CX81" s="32"/>
      <c r="CY81" s="32"/>
      <c r="CZ81" s="32"/>
      <c r="DA81" s="32"/>
      <c r="DB81" s="32"/>
      <c r="DC81" s="32"/>
      <c r="DD81" s="32"/>
      <c r="DE81" s="32"/>
      <c r="DF81" s="32"/>
      <c r="DG81" s="32"/>
      <c r="DH81" s="32"/>
      <c r="DI81" s="32"/>
      <c r="DJ81" s="32"/>
      <c r="DK81" s="32"/>
      <c r="DL81" s="32"/>
      <c r="DM81" s="32"/>
      <c r="DN81" s="32"/>
      <c r="DO81" s="32"/>
      <c r="DP81" s="32"/>
      <c r="DQ81" s="32"/>
      <c r="DR81" s="32"/>
      <c r="DS81" s="32"/>
      <c r="DT81" s="32"/>
      <c r="DU81" s="32"/>
      <c r="DV81" s="32"/>
      <c r="DW81" s="32"/>
      <c r="DX81" s="32"/>
      <c r="DY81" s="32"/>
      <c r="DZ81" s="32"/>
      <c r="EA81" s="32"/>
      <c r="EB81" s="32"/>
      <c r="EC81" s="32"/>
      <c r="ED81" s="32"/>
      <c r="EE81" s="32"/>
      <c r="EF81" s="32"/>
      <c r="EG81" s="32"/>
      <c r="EH81" s="32"/>
      <c r="EI81" s="32"/>
      <c r="EJ81" s="32"/>
      <c r="EK81" s="32"/>
      <c r="EL81" s="32"/>
      <c r="EM81" s="32"/>
      <c r="EN81" s="32"/>
      <c r="EO81" s="32"/>
      <c r="EP81" s="32"/>
      <c r="EQ81" s="32"/>
      <c r="ER81" s="32"/>
      <c r="ES81" s="32"/>
      <c r="ET81" s="32"/>
      <c r="EU81" s="32"/>
      <c r="EV81" s="32"/>
      <c r="EW81" s="32"/>
      <c r="EX81" s="32"/>
      <c r="EY81" s="32"/>
      <c r="EZ81" s="32"/>
      <c r="FA81" s="32"/>
      <c r="FB81" s="32"/>
      <c r="FC81" s="32"/>
      <c r="FD81" s="32"/>
      <c r="FE81" s="32"/>
      <c r="FF81" s="32"/>
      <c r="FG81" s="32"/>
      <c r="FH81" s="32"/>
      <c r="FI81" s="32"/>
      <c r="FJ81" s="32"/>
      <c r="FK81" s="32"/>
      <c r="FL81" s="32"/>
      <c r="FM81" s="32"/>
      <c r="FN81" s="32"/>
      <c r="FO81" s="32"/>
      <c r="FP81" s="32"/>
      <c r="FQ81" s="32"/>
      <c r="FR81" s="32"/>
      <c r="FS81" s="32"/>
      <c r="FT81" s="32"/>
      <c r="FU81" s="32"/>
      <c r="FV81" s="32"/>
      <c r="FW81" s="32"/>
      <c r="FX81" s="32"/>
      <c r="FY81" s="32"/>
      <c r="FZ81" s="32"/>
      <c r="GA81" s="32"/>
      <c r="GB81" s="32"/>
      <c r="GC81" s="32"/>
      <c r="GD81" s="32"/>
      <c r="GE81" s="32"/>
      <c r="GF81" s="32"/>
      <c r="GG81" s="32"/>
      <c r="GH81" s="32"/>
      <c r="GI81" s="32"/>
      <c r="GJ81" s="32"/>
      <c r="GK81" s="32"/>
      <c r="GL81" s="32"/>
      <c r="GM81" s="32"/>
      <c r="GN81" s="32"/>
      <c r="GO81" s="32"/>
      <c r="GP81" s="32"/>
      <c r="GQ81" s="32"/>
      <c r="GR81" s="32"/>
      <c r="GS81" s="32"/>
      <c r="GT81" s="32"/>
      <c r="GU81" s="32"/>
      <c r="GV81" s="32"/>
      <c r="GW81" s="32"/>
      <c r="GX81" s="32"/>
      <c r="GY81" s="32"/>
      <c r="GZ81" s="32"/>
      <c r="HA81" s="32"/>
      <c r="HB81" s="32"/>
      <c r="HC81" s="32"/>
      <c r="HD81" s="32"/>
      <c r="HE81" s="32"/>
      <c r="HF81" s="32"/>
      <c r="HG81" s="32"/>
      <c r="HH81" s="32"/>
      <c r="HI81" s="32"/>
      <c r="HJ81" s="32"/>
      <c r="HK81" s="32"/>
      <c r="HL81" s="32"/>
      <c r="HM81" s="32"/>
      <c r="HN81" s="32"/>
      <c r="HO81" s="32"/>
      <c r="HP81" s="32"/>
      <c r="HQ81" s="32"/>
      <c r="HR81" s="32"/>
      <c r="HS81" s="32"/>
      <c r="HT81" s="32"/>
      <c r="HU81" s="32"/>
      <c r="HV81" s="32"/>
      <c r="HW81" s="32"/>
      <c r="HX81" s="32"/>
      <c r="HY81" s="32"/>
      <c r="HZ81" s="32"/>
      <c r="IA81" s="32"/>
      <c r="IB81" s="32"/>
      <c r="IC81" s="32"/>
      <c r="ID81" s="32"/>
      <c r="IE81" s="32"/>
      <c r="IF81" s="32"/>
      <c r="IG81" s="32"/>
      <c r="IH81" s="32"/>
      <c r="II81" s="32"/>
      <c r="IJ81" s="32"/>
      <c r="IK81" s="32"/>
      <c r="IL81" s="32"/>
      <c r="IM81" s="32"/>
      <c r="IN81" s="32"/>
      <c r="IO81" s="32"/>
      <c r="IP81" s="32"/>
      <c r="IQ81" s="32"/>
      <c r="IR81" s="32"/>
      <c r="IS81" s="32"/>
      <c r="IT81" s="32"/>
      <c r="IU81" s="32"/>
      <c r="IV81" s="32"/>
    </row>
    <row r="82" spans="1:256" x14ac:dyDescent="0.25">
      <c r="A82" s="123"/>
      <c r="B82" s="124"/>
      <c r="C82" s="124"/>
      <c r="D82" s="124" t="str">
        <f>IF((ISERROR(VLOOKUP($U82,Lookups!#REF!,4,FALSE)))=FALSE,((VLOOKUP($U82,Lookups!$A$2:$E$4199,4,FALSE))),"")</f>
        <v/>
      </c>
      <c r="E82" s="124" t="str">
        <f>IF((ISERROR(VLOOKUP($U82,Lookups!#REF!,5,FALSE)))=FALSE,((VLOOKUP($U82,Lookups!$A$2:$E$4199,5,FALSE))),"")</f>
        <v/>
      </c>
      <c r="F82" s="125"/>
      <c r="G82" s="126"/>
      <c r="H82" s="127"/>
      <c r="I82" s="128"/>
      <c r="J82" s="128"/>
      <c r="K82" s="129"/>
      <c r="L82" s="130"/>
      <c r="M82" s="131"/>
      <c r="N82" s="132"/>
      <c r="O82" s="130"/>
      <c r="P82" s="163" t="str">
        <f t="shared" si="9"/>
        <v/>
      </c>
      <c r="Q82" s="133" t="str">
        <f t="shared" si="10"/>
        <v/>
      </c>
      <c r="R82" s="134" t="str">
        <f t="shared" si="11"/>
        <v/>
      </c>
      <c r="S82" s="135"/>
      <c r="T82" s="136"/>
      <c r="U82" s="32" t="str">
        <f t="shared" si="12"/>
        <v/>
      </c>
      <c r="V82" s="124" t="str">
        <f t="shared" si="3"/>
        <v xml:space="preserve"> </v>
      </c>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32"/>
      <c r="BN82" s="32"/>
      <c r="BO82" s="32"/>
      <c r="BP82" s="32"/>
      <c r="BQ82" s="32"/>
      <c r="BR82" s="32"/>
      <c r="BS82" s="32"/>
      <c r="BT82" s="32"/>
      <c r="BU82" s="32"/>
      <c r="BV82" s="32"/>
      <c r="BW82" s="32"/>
      <c r="BX82" s="32"/>
      <c r="BY82" s="32"/>
      <c r="BZ82" s="32"/>
      <c r="CA82" s="32"/>
      <c r="CB82" s="32"/>
      <c r="CC82" s="32"/>
      <c r="CD82" s="32"/>
      <c r="CE82" s="32"/>
      <c r="CF82" s="32"/>
      <c r="CG82" s="32"/>
      <c r="CH82" s="32"/>
      <c r="CI82" s="32"/>
      <c r="CJ82" s="32"/>
      <c r="CK82" s="32"/>
      <c r="CL82" s="32"/>
      <c r="CM82" s="32"/>
      <c r="CN82" s="32"/>
      <c r="CO82" s="32"/>
      <c r="CP82" s="32"/>
      <c r="CQ82" s="32"/>
      <c r="CR82" s="32"/>
      <c r="CS82" s="32"/>
      <c r="CT82" s="32"/>
      <c r="CU82" s="32"/>
      <c r="CV82" s="32"/>
      <c r="CW82" s="32"/>
      <c r="CX82" s="32"/>
      <c r="CY82" s="32"/>
      <c r="CZ82" s="32"/>
      <c r="DA82" s="32"/>
      <c r="DB82" s="32"/>
      <c r="DC82" s="32"/>
      <c r="DD82" s="32"/>
      <c r="DE82" s="32"/>
      <c r="DF82" s="32"/>
      <c r="DG82" s="32"/>
      <c r="DH82" s="32"/>
      <c r="DI82" s="32"/>
      <c r="DJ82" s="32"/>
      <c r="DK82" s="32"/>
      <c r="DL82" s="32"/>
      <c r="DM82" s="32"/>
      <c r="DN82" s="32"/>
      <c r="DO82" s="32"/>
      <c r="DP82" s="32"/>
      <c r="DQ82" s="32"/>
      <c r="DR82" s="32"/>
      <c r="DS82" s="32"/>
      <c r="DT82" s="32"/>
      <c r="DU82" s="32"/>
      <c r="DV82" s="32"/>
      <c r="DW82" s="32"/>
      <c r="DX82" s="32"/>
      <c r="DY82" s="32"/>
      <c r="DZ82" s="32"/>
      <c r="EA82" s="32"/>
      <c r="EB82" s="32"/>
      <c r="EC82" s="32"/>
      <c r="ED82" s="32"/>
      <c r="EE82" s="32"/>
      <c r="EF82" s="32"/>
      <c r="EG82" s="32"/>
      <c r="EH82" s="32"/>
      <c r="EI82" s="32"/>
      <c r="EJ82" s="32"/>
      <c r="EK82" s="32"/>
      <c r="EL82" s="32"/>
      <c r="EM82" s="32"/>
      <c r="EN82" s="32"/>
      <c r="EO82" s="32"/>
      <c r="EP82" s="32"/>
      <c r="EQ82" s="32"/>
      <c r="ER82" s="32"/>
      <c r="ES82" s="32"/>
      <c r="ET82" s="32"/>
      <c r="EU82" s="32"/>
      <c r="EV82" s="32"/>
      <c r="EW82" s="32"/>
      <c r="EX82" s="32"/>
      <c r="EY82" s="32"/>
      <c r="EZ82" s="32"/>
      <c r="FA82" s="32"/>
      <c r="FB82" s="32"/>
      <c r="FC82" s="32"/>
      <c r="FD82" s="32"/>
      <c r="FE82" s="32"/>
      <c r="FF82" s="32"/>
      <c r="FG82" s="32"/>
      <c r="FH82" s="32"/>
      <c r="FI82" s="32"/>
      <c r="FJ82" s="32"/>
      <c r="FK82" s="32"/>
      <c r="FL82" s="32"/>
      <c r="FM82" s="32"/>
      <c r="FN82" s="32"/>
      <c r="FO82" s="32"/>
      <c r="FP82" s="32"/>
      <c r="FQ82" s="32"/>
      <c r="FR82" s="32"/>
      <c r="FS82" s="32"/>
      <c r="FT82" s="32"/>
      <c r="FU82" s="32"/>
      <c r="FV82" s="32"/>
      <c r="FW82" s="32"/>
      <c r="FX82" s="32"/>
      <c r="FY82" s="32"/>
      <c r="FZ82" s="32"/>
      <c r="GA82" s="32"/>
      <c r="GB82" s="32"/>
      <c r="GC82" s="32"/>
      <c r="GD82" s="32"/>
      <c r="GE82" s="32"/>
      <c r="GF82" s="32"/>
      <c r="GG82" s="32"/>
      <c r="GH82" s="32"/>
      <c r="GI82" s="32"/>
      <c r="GJ82" s="32"/>
      <c r="GK82" s="32"/>
      <c r="GL82" s="32"/>
      <c r="GM82" s="32"/>
      <c r="GN82" s="32"/>
      <c r="GO82" s="32"/>
      <c r="GP82" s="32"/>
      <c r="GQ82" s="32"/>
      <c r="GR82" s="32"/>
      <c r="GS82" s="32"/>
      <c r="GT82" s="32"/>
      <c r="GU82" s="32"/>
      <c r="GV82" s="32"/>
      <c r="GW82" s="32"/>
      <c r="GX82" s="32"/>
      <c r="GY82" s="32"/>
      <c r="GZ82" s="32"/>
      <c r="HA82" s="32"/>
      <c r="HB82" s="32"/>
      <c r="HC82" s="32"/>
      <c r="HD82" s="32"/>
      <c r="HE82" s="32"/>
      <c r="HF82" s="32"/>
      <c r="HG82" s="32"/>
      <c r="HH82" s="32"/>
      <c r="HI82" s="32"/>
      <c r="HJ82" s="32"/>
      <c r="HK82" s="32"/>
      <c r="HL82" s="32"/>
      <c r="HM82" s="32"/>
      <c r="HN82" s="32"/>
      <c r="HO82" s="32"/>
      <c r="HP82" s="32"/>
      <c r="HQ82" s="32"/>
      <c r="HR82" s="32"/>
      <c r="HS82" s="32"/>
      <c r="HT82" s="32"/>
      <c r="HU82" s="32"/>
      <c r="HV82" s="32"/>
      <c r="HW82" s="32"/>
      <c r="HX82" s="32"/>
      <c r="HY82" s="32"/>
      <c r="HZ82" s="32"/>
      <c r="IA82" s="32"/>
      <c r="IB82" s="32"/>
      <c r="IC82" s="32"/>
      <c r="ID82" s="32"/>
      <c r="IE82" s="32"/>
      <c r="IF82" s="32"/>
      <c r="IG82" s="32"/>
      <c r="IH82" s="32"/>
      <c r="II82" s="32"/>
      <c r="IJ82" s="32"/>
      <c r="IK82" s="32"/>
      <c r="IL82" s="32"/>
      <c r="IM82" s="32"/>
      <c r="IN82" s="32"/>
      <c r="IO82" s="32"/>
      <c r="IP82" s="32"/>
      <c r="IQ82" s="32"/>
      <c r="IR82" s="32"/>
      <c r="IS82" s="32"/>
      <c r="IT82" s="32"/>
      <c r="IU82" s="32"/>
      <c r="IV82" s="32"/>
    </row>
    <row r="83" spans="1:256" x14ac:dyDescent="0.25">
      <c r="A83" s="123"/>
      <c r="B83" s="124"/>
      <c r="C83" s="124"/>
      <c r="D83" s="124" t="str">
        <f>IF((ISERROR(VLOOKUP($U83,Lookups!#REF!,4,FALSE)))=FALSE,((VLOOKUP($U83,Lookups!$A$2:$E$4199,4,FALSE))),"")</f>
        <v/>
      </c>
      <c r="E83" s="124" t="str">
        <f>IF((ISERROR(VLOOKUP($U83,Lookups!#REF!,5,FALSE)))=FALSE,((VLOOKUP($U83,Lookups!$A$2:$E$4199,5,FALSE))),"")</f>
        <v/>
      </c>
      <c r="F83" s="125"/>
      <c r="G83" s="126"/>
      <c r="H83" s="127"/>
      <c r="I83" s="128"/>
      <c r="J83" s="128"/>
      <c r="K83" s="129"/>
      <c r="L83" s="130"/>
      <c r="M83" s="131"/>
      <c r="N83" s="132"/>
      <c r="O83" s="130"/>
      <c r="P83" s="163" t="str">
        <f t="shared" si="9"/>
        <v/>
      </c>
      <c r="Q83" s="133" t="str">
        <f t="shared" si="10"/>
        <v/>
      </c>
      <c r="R83" s="134" t="str">
        <f t="shared" si="11"/>
        <v/>
      </c>
      <c r="S83" s="135"/>
      <c r="T83" s="136"/>
      <c r="U83" s="32" t="str">
        <f t="shared" si="12"/>
        <v/>
      </c>
      <c r="V83" s="124" t="str">
        <f t="shared" si="3"/>
        <v xml:space="preserve"> </v>
      </c>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2"/>
      <c r="BS83" s="32"/>
      <c r="BT83" s="32"/>
      <c r="BU83" s="32"/>
      <c r="BV83" s="32"/>
      <c r="BW83" s="32"/>
      <c r="BX83" s="32"/>
      <c r="BY83" s="32"/>
      <c r="BZ83" s="32"/>
      <c r="CA83" s="32"/>
      <c r="CB83" s="32"/>
      <c r="CC83" s="32"/>
      <c r="CD83" s="32"/>
      <c r="CE83" s="32"/>
      <c r="CF83" s="32"/>
      <c r="CG83" s="32"/>
      <c r="CH83" s="32"/>
      <c r="CI83" s="32"/>
      <c r="CJ83" s="32"/>
      <c r="CK83" s="32"/>
      <c r="CL83" s="32"/>
      <c r="CM83" s="32"/>
      <c r="CN83" s="32"/>
      <c r="CO83" s="32"/>
      <c r="CP83" s="32"/>
      <c r="CQ83" s="32"/>
      <c r="CR83" s="32"/>
      <c r="CS83" s="32"/>
      <c r="CT83" s="32"/>
      <c r="CU83" s="32"/>
      <c r="CV83" s="32"/>
      <c r="CW83" s="32"/>
      <c r="CX83" s="32"/>
      <c r="CY83" s="32"/>
      <c r="CZ83" s="32"/>
      <c r="DA83" s="32"/>
      <c r="DB83" s="32"/>
      <c r="DC83" s="32"/>
      <c r="DD83" s="32"/>
      <c r="DE83" s="32"/>
      <c r="DF83" s="32"/>
      <c r="DG83" s="32"/>
      <c r="DH83" s="32"/>
      <c r="DI83" s="32"/>
      <c r="DJ83" s="32"/>
      <c r="DK83" s="32"/>
      <c r="DL83" s="32"/>
      <c r="DM83" s="32"/>
      <c r="DN83" s="32"/>
      <c r="DO83" s="32"/>
      <c r="DP83" s="32"/>
      <c r="DQ83" s="32"/>
      <c r="DR83" s="32"/>
      <c r="DS83" s="32"/>
      <c r="DT83" s="32"/>
      <c r="DU83" s="32"/>
      <c r="DV83" s="32"/>
      <c r="DW83" s="32"/>
      <c r="DX83" s="32"/>
      <c r="DY83" s="32"/>
      <c r="DZ83" s="32"/>
      <c r="EA83" s="32"/>
      <c r="EB83" s="32"/>
      <c r="EC83" s="32"/>
      <c r="ED83" s="32"/>
      <c r="EE83" s="32"/>
      <c r="EF83" s="32"/>
      <c r="EG83" s="32"/>
      <c r="EH83" s="32"/>
      <c r="EI83" s="32"/>
      <c r="EJ83" s="32"/>
      <c r="EK83" s="32"/>
      <c r="EL83" s="32"/>
      <c r="EM83" s="32"/>
      <c r="EN83" s="32"/>
      <c r="EO83" s="32"/>
      <c r="EP83" s="32"/>
      <c r="EQ83" s="32"/>
      <c r="ER83" s="32"/>
      <c r="ES83" s="32"/>
      <c r="ET83" s="32"/>
      <c r="EU83" s="32"/>
      <c r="EV83" s="32"/>
      <c r="EW83" s="32"/>
      <c r="EX83" s="32"/>
      <c r="EY83" s="32"/>
      <c r="EZ83" s="32"/>
      <c r="FA83" s="32"/>
      <c r="FB83" s="32"/>
      <c r="FC83" s="32"/>
      <c r="FD83" s="32"/>
      <c r="FE83" s="32"/>
      <c r="FF83" s="32"/>
      <c r="FG83" s="32"/>
      <c r="FH83" s="32"/>
      <c r="FI83" s="32"/>
      <c r="FJ83" s="32"/>
      <c r="FK83" s="32"/>
      <c r="FL83" s="32"/>
      <c r="FM83" s="32"/>
      <c r="FN83" s="32"/>
      <c r="FO83" s="32"/>
      <c r="FP83" s="32"/>
      <c r="FQ83" s="32"/>
      <c r="FR83" s="32"/>
      <c r="FS83" s="32"/>
      <c r="FT83" s="32"/>
      <c r="FU83" s="32"/>
      <c r="FV83" s="32"/>
      <c r="FW83" s="32"/>
      <c r="FX83" s="32"/>
      <c r="FY83" s="32"/>
      <c r="FZ83" s="32"/>
      <c r="GA83" s="32"/>
      <c r="GB83" s="32"/>
      <c r="GC83" s="32"/>
      <c r="GD83" s="32"/>
      <c r="GE83" s="32"/>
      <c r="GF83" s="32"/>
      <c r="GG83" s="32"/>
      <c r="GH83" s="32"/>
      <c r="GI83" s="32"/>
      <c r="GJ83" s="32"/>
      <c r="GK83" s="32"/>
      <c r="GL83" s="32"/>
      <c r="GM83" s="32"/>
      <c r="GN83" s="32"/>
      <c r="GO83" s="32"/>
      <c r="GP83" s="32"/>
      <c r="GQ83" s="32"/>
      <c r="GR83" s="32"/>
      <c r="GS83" s="32"/>
      <c r="GT83" s="32"/>
      <c r="GU83" s="32"/>
      <c r="GV83" s="32"/>
      <c r="GW83" s="32"/>
      <c r="GX83" s="32"/>
      <c r="GY83" s="32"/>
      <c r="GZ83" s="32"/>
      <c r="HA83" s="32"/>
      <c r="HB83" s="32"/>
      <c r="HC83" s="32"/>
      <c r="HD83" s="32"/>
      <c r="HE83" s="32"/>
      <c r="HF83" s="32"/>
      <c r="HG83" s="32"/>
      <c r="HH83" s="32"/>
      <c r="HI83" s="32"/>
      <c r="HJ83" s="32"/>
      <c r="HK83" s="32"/>
      <c r="HL83" s="32"/>
      <c r="HM83" s="32"/>
      <c r="HN83" s="32"/>
      <c r="HO83" s="32"/>
      <c r="HP83" s="32"/>
      <c r="HQ83" s="32"/>
      <c r="HR83" s="32"/>
      <c r="HS83" s="32"/>
      <c r="HT83" s="32"/>
      <c r="HU83" s="32"/>
      <c r="HV83" s="32"/>
      <c r="HW83" s="32"/>
      <c r="HX83" s="32"/>
      <c r="HY83" s="32"/>
      <c r="HZ83" s="32"/>
      <c r="IA83" s="32"/>
      <c r="IB83" s="32"/>
      <c r="IC83" s="32"/>
      <c r="ID83" s="32"/>
      <c r="IE83" s="32"/>
      <c r="IF83" s="32"/>
      <c r="IG83" s="32"/>
      <c r="IH83" s="32"/>
      <c r="II83" s="32"/>
      <c r="IJ83" s="32"/>
      <c r="IK83" s="32"/>
      <c r="IL83" s="32"/>
      <c r="IM83" s="32"/>
      <c r="IN83" s="32"/>
      <c r="IO83" s="32"/>
      <c r="IP83" s="32"/>
      <c r="IQ83" s="32"/>
      <c r="IR83" s="32"/>
      <c r="IS83" s="32"/>
      <c r="IT83" s="32"/>
      <c r="IU83" s="32"/>
      <c r="IV83" s="32"/>
    </row>
    <row r="84" spans="1:256" x14ac:dyDescent="0.25">
      <c r="A84" s="137"/>
      <c r="B84" s="138"/>
      <c r="C84" s="138"/>
      <c r="D84" s="138" t="str">
        <f>IF((ISERROR(VLOOKUP($U84,Lookups!#REF!,4,FALSE)))=FALSE,((VLOOKUP($U84,Lookups!$A$2:$E$4199,4,FALSE))),"")</f>
        <v/>
      </c>
      <c r="E84" s="138" t="str">
        <f>IF((ISERROR(VLOOKUP($U84,Lookups!#REF!,5,FALSE)))=FALSE,((VLOOKUP($U84,Lookups!$A$2:$E$4199,5,FALSE))),"")</f>
        <v/>
      </c>
      <c r="F84" s="139"/>
      <c r="G84" s="140"/>
      <c r="H84" s="149"/>
      <c r="I84" s="141"/>
      <c r="J84" s="141"/>
      <c r="K84" s="150"/>
      <c r="L84" s="142"/>
      <c r="M84" s="143"/>
      <c r="N84" s="144"/>
      <c r="O84" s="142"/>
      <c r="P84" s="163" t="str">
        <f t="shared" si="9"/>
        <v/>
      </c>
      <c r="Q84" s="145" t="str">
        <f t="shared" si="10"/>
        <v/>
      </c>
      <c r="R84" s="146" t="str">
        <f t="shared" si="11"/>
        <v/>
      </c>
      <c r="S84" s="147"/>
      <c r="T84" s="148"/>
      <c r="U84" s="32" t="str">
        <f t="shared" si="12"/>
        <v/>
      </c>
      <c r="V84" s="247" t="str">
        <f t="shared" si="3"/>
        <v xml:space="preserve"> </v>
      </c>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row>
    <row r="85" spans="1:256" x14ac:dyDescent="0.25">
      <c r="A85" s="137"/>
      <c r="B85" s="138"/>
      <c r="C85" s="138"/>
      <c r="D85" s="138" t="str">
        <f>IF((ISERROR(VLOOKUP($U85,Lookups!#REF!,4,FALSE)))=FALSE,((VLOOKUP($U85,Lookups!$A$2:$E$4199,4,FALSE))),"")</f>
        <v/>
      </c>
      <c r="E85" s="138" t="str">
        <f>IF((ISERROR(VLOOKUP($U85,Lookups!#REF!,5,FALSE)))=FALSE,((VLOOKUP($U85,Lookups!$A$2:$E$4199,5,FALSE))),"")</f>
        <v/>
      </c>
      <c r="F85" s="139"/>
      <c r="G85" s="140"/>
      <c r="H85" s="149"/>
      <c r="I85" s="141"/>
      <c r="J85" s="141"/>
      <c r="K85" s="150"/>
      <c r="L85" s="142"/>
      <c r="M85" s="143"/>
      <c r="N85" s="144"/>
      <c r="O85" s="142"/>
      <c r="P85" s="163" t="str">
        <f t="shared" si="9"/>
        <v/>
      </c>
      <c r="Q85" s="145" t="str">
        <f t="shared" si="10"/>
        <v/>
      </c>
      <c r="R85" s="146" t="str">
        <f t="shared" si="11"/>
        <v/>
      </c>
      <c r="S85" s="147"/>
      <c r="T85" s="148"/>
      <c r="U85" s="32" t="str">
        <f t="shared" si="12"/>
        <v/>
      </c>
      <c r="V85" s="247" t="str">
        <f t="shared" si="3"/>
        <v xml:space="preserve"> </v>
      </c>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c r="BN85" s="32"/>
      <c r="BO85" s="32"/>
      <c r="BP85" s="32"/>
      <c r="BQ85" s="32"/>
      <c r="BR85" s="32"/>
      <c r="BS85" s="32"/>
      <c r="BT85" s="32"/>
      <c r="BU85" s="32"/>
      <c r="BV85" s="32"/>
      <c r="BW85" s="32"/>
      <c r="BX85" s="32"/>
      <c r="BY85" s="32"/>
      <c r="BZ85" s="32"/>
      <c r="CA85" s="32"/>
      <c r="CB85" s="32"/>
      <c r="CC85" s="32"/>
      <c r="CD85" s="32"/>
      <c r="CE85" s="32"/>
      <c r="CF85" s="32"/>
      <c r="CG85" s="32"/>
      <c r="CH85" s="32"/>
      <c r="CI85" s="32"/>
      <c r="CJ85" s="32"/>
      <c r="CK85" s="32"/>
      <c r="CL85" s="32"/>
      <c r="CM85" s="32"/>
      <c r="CN85" s="32"/>
      <c r="CO85" s="32"/>
      <c r="CP85" s="32"/>
      <c r="CQ85" s="32"/>
      <c r="CR85" s="32"/>
      <c r="CS85" s="32"/>
      <c r="CT85" s="32"/>
      <c r="CU85" s="32"/>
      <c r="CV85" s="32"/>
      <c r="CW85" s="32"/>
      <c r="CX85" s="32"/>
      <c r="CY85" s="32"/>
      <c r="CZ85" s="32"/>
      <c r="DA85" s="32"/>
      <c r="DB85" s="32"/>
      <c r="DC85" s="32"/>
      <c r="DD85" s="32"/>
      <c r="DE85" s="32"/>
      <c r="DF85" s="32"/>
      <c r="DG85" s="32"/>
      <c r="DH85" s="32"/>
      <c r="DI85" s="32"/>
      <c r="DJ85" s="32"/>
      <c r="DK85" s="32"/>
      <c r="DL85" s="32"/>
      <c r="DM85" s="32"/>
      <c r="DN85" s="32"/>
      <c r="DO85" s="32"/>
      <c r="DP85" s="32"/>
      <c r="DQ85" s="32"/>
      <c r="DR85" s="32"/>
      <c r="DS85" s="32"/>
      <c r="DT85" s="32"/>
      <c r="DU85" s="32"/>
      <c r="DV85" s="32"/>
      <c r="DW85" s="32"/>
      <c r="DX85" s="32"/>
      <c r="DY85" s="32"/>
      <c r="DZ85" s="32"/>
      <c r="EA85" s="32"/>
      <c r="EB85" s="32"/>
      <c r="EC85" s="32"/>
      <c r="ED85" s="32"/>
      <c r="EE85" s="32"/>
      <c r="EF85" s="32"/>
      <c r="EG85" s="32"/>
      <c r="EH85" s="32"/>
      <c r="EI85" s="32"/>
      <c r="EJ85" s="32"/>
      <c r="EK85" s="32"/>
      <c r="EL85" s="32"/>
      <c r="EM85" s="32"/>
      <c r="EN85" s="32"/>
      <c r="EO85" s="32"/>
      <c r="EP85" s="32"/>
      <c r="EQ85" s="32"/>
      <c r="ER85" s="32"/>
      <c r="ES85" s="32"/>
      <c r="ET85" s="32"/>
      <c r="EU85" s="32"/>
      <c r="EV85" s="32"/>
      <c r="EW85" s="32"/>
      <c r="EX85" s="32"/>
      <c r="EY85" s="32"/>
      <c r="EZ85" s="32"/>
      <c r="FA85" s="32"/>
      <c r="FB85" s="32"/>
      <c r="FC85" s="32"/>
      <c r="FD85" s="32"/>
      <c r="FE85" s="32"/>
      <c r="FF85" s="32"/>
      <c r="FG85" s="32"/>
      <c r="FH85" s="32"/>
      <c r="FI85" s="32"/>
      <c r="FJ85" s="32"/>
      <c r="FK85" s="32"/>
      <c r="FL85" s="32"/>
      <c r="FM85" s="32"/>
      <c r="FN85" s="32"/>
      <c r="FO85" s="32"/>
      <c r="FP85" s="32"/>
      <c r="FQ85" s="32"/>
      <c r="FR85" s="32"/>
      <c r="FS85" s="32"/>
      <c r="FT85" s="32"/>
      <c r="FU85" s="32"/>
      <c r="FV85" s="32"/>
      <c r="FW85" s="32"/>
      <c r="FX85" s="32"/>
      <c r="FY85" s="32"/>
      <c r="FZ85" s="32"/>
      <c r="GA85" s="32"/>
      <c r="GB85" s="32"/>
      <c r="GC85" s="32"/>
      <c r="GD85" s="32"/>
      <c r="GE85" s="32"/>
      <c r="GF85" s="32"/>
      <c r="GG85" s="32"/>
      <c r="GH85" s="32"/>
      <c r="GI85" s="32"/>
      <c r="GJ85" s="32"/>
      <c r="GK85" s="32"/>
      <c r="GL85" s="32"/>
      <c r="GM85" s="32"/>
      <c r="GN85" s="32"/>
      <c r="GO85" s="32"/>
      <c r="GP85" s="32"/>
      <c r="GQ85" s="32"/>
      <c r="GR85" s="32"/>
      <c r="GS85" s="32"/>
      <c r="GT85" s="32"/>
      <c r="GU85" s="32"/>
      <c r="GV85" s="32"/>
      <c r="GW85" s="32"/>
      <c r="GX85" s="32"/>
      <c r="GY85" s="32"/>
      <c r="GZ85" s="32"/>
      <c r="HA85" s="32"/>
      <c r="HB85" s="32"/>
      <c r="HC85" s="32"/>
      <c r="HD85" s="32"/>
      <c r="HE85" s="32"/>
      <c r="HF85" s="32"/>
      <c r="HG85" s="32"/>
      <c r="HH85" s="32"/>
      <c r="HI85" s="32"/>
      <c r="HJ85" s="32"/>
      <c r="HK85" s="32"/>
      <c r="HL85" s="32"/>
      <c r="HM85" s="32"/>
      <c r="HN85" s="32"/>
      <c r="HO85" s="32"/>
      <c r="HP85" s="32"/>
      <c r="HQ85" s="32"/>
      <c r="HR85" s="32"/>
      <c r="HS85" s="32"/>
      <c r="HT85" s="32"/>
      <c r="HU85" s="32"/>
      <c r="HV85" s="32"/>
      <c r="HW85" s="32"/>
      <c r="HX85" s="32"/>
      <c r="HY85" s="32"/>
      <c r="HZ85" s="32"/>
      <c r="IA85" s="32"/>
      <c r="IB85" s="32"/>
      <c r="IC85" s="32"/>
      <c r="ID85" s="32"/>
      <c r="IE85" s="32"/>
      <c r="IF85" s="32"/>
      <c r="IG85" s="32"/>
      <c r="IH85" s="32"/>
      <c r="II85" s="32"/>
      <c r="IJ85" s="32"/>
      <c r="IK85" s="32"/>
      <c r="IL85" s="32"/>
      <c r="IM85" s="32"/>
      <c r="IN85" s="32"/>
      <c r="IO85" s="32"/>
      <c r="IP85" s="32"/>
      <c r="IQ85" s="32"/>
      <c r="IR85" s="32"/>
      <c r="IS85" s="32"/>
      <c r="IT85" s="32"/>
      <c r="IU85" s="32"/>
      <c r="IV85" s="32"/>
    </row>
    <row r="86" spans="1:256" x14ac:dyDescent="0.25">
      <c r="A86" s="137"/>
      <c r="B86" s="138"/>
      <c r="C86" s="138"/>
      <c r="D86" s="138" t="str">
        <f>IF((ISERROR(VLOOKUP($U86,Lookups!#REF!,4,FALSE)))=FALSE,((VLOOKUP($U86,Lookups!$A$2:$E$4199,4,FALSE))),"")</f>
        <v/>
      </c>
      <c r="E86" s="138" t="str">
        <f>IF((ISERROR(VLOOKUP($U86,Lookups!#REF!,5,FALSE)))=FALSE,((VLOOKUP($U86,Lookups!$A$2:$E$4199,5,FALSE))),"")</f>
        <v/>
      </c>
      <c r="F86" s="139"/>
      <c r="G86" s="140"/>
      <c r="H86" s="149"/>
      <c r="I86" s="141"/>
      <c r="J86" s="141"/>
      <c r="K86" s="150"/>
      <c r="L86" s="142"/>
      <c r="M86" s="143"/>
      <c r="N86" s="144"/>
      <c r="O86" s="142"/>
      <c r="P86" s="163" t="str">
        <f t="shared" si="9"/>
        <v/>
      </c>
      <c r="Q86" s="145" t="str">
        <f t="shared" si="10"/>
        <v/>
      </c>
      <c r="R86" s="146" t="str">
        <f t="shared" si="11"/>
        <v/>
      </c>
      <c r="S86" s="147"/>
      <c r="T86" s="148"/>
      <c r="U86" s="32" t="str">
        <f t="shared" si="12"/>
        <v/>
      </c>
      <c r="V86" s="247" t="str">
        <f t="shared" si="3"/>
        <v xml:space="preserve"> </v>
      </c>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c r="BA86" s="32"/>
      <c r="BB86" s="32"/>
      <c r="BC86" s="32"/>
      <c r="BD86" s="32"/>
      <c r="BE86" s="32"/>
      <c r="BF86" s="32"/>
      <c r="BG86" s="32"/>
      <c r="BH86" s="32"/>
      <c r="BI86" s="32"/>
      <c r="BJ86" s="32"/>
      <c r="BK86" s="32"/>
      <c r="BL86" s="32"/>
      <c r="BM86" s="32"/>
      <c r="BN86" s="32"/>
      <c r="BO86" s="32"/>
      <c r="BP86" s="32"/>
      <c r="BQ86" s="32"/>
      <c r="BR86" s="32"/>
      <c r="BS86" s="32"/>
      <c r="BT86" s="32"/>
      <c r="BU86" s="32"/>
      <c r="BV86" s="32"/>
      <c r="BW86" s="32"/>
      <c r="BX86" s="32"/>
      <c r="BY86" s="32"/>
      <c r="BZ86" s="32"/>
      <c r="CA86" s="32"/>
      <c r="CB86" s="32"/>
      <c r="CC86" s="32"/>
      <c r="CD86" s="32"/>
      <c r="CE86" s="32"/>
      <c r="CF86" s="32"/>
      <c r="CG86" s="32"/>
      <c r="CH86" s="32"/>
      <c r="CI86" s="32"/>
      <c r="CJ86" s="32"/>
      <c r="CK86" s="32"/>
      <c r="CL86" s="32"/>
      <c r="CM86" s="32"/>
      <c r="CN86" s="32"/>
      <c r="CO86" s="32"/>
      <c r="CP86" s="32"/>
      <c r="CQ86" s="32"/>
      <c r="CR86" s="32"/>
      <c r="CS86" s="32"/>
      <c r="CT86" s="32"/>
      <c r="CU86" s="32"/>
      <c r="CV86" s="32"/>
      <c r="CW86" s="32"/>
      <c r="CX86" s="32"/>
      <c r="CY86" s="32"/>
      <c r="CZ86" s="32"/>
      <c r="DA86" s="32"/>
      <c r="DB86" s="32"/>
      <c r="DC86" s="32"/>
      <c r="DD86" s="32"/>
      <c r="DE86" s="32"/>
      <c r="DF86" s="32"/>
      <c r="DG86" s="32"/>
      <c r="DH86" s="32"/>
      <c r="DI86" s="32"/>
      <c r="DJ86" s="32"/>
      <c r="DK86" s="32"/>
      <c r="DL86" s="32"/>
      <c r="DM86" s="32"/>
      <c r="DN86" s="32"/>
      <c r="DO86" s="32"/>
      <c r="DP86" s="32"/>
      <c r="DQ86" s="32"/>
      <c r="DR86" s="32"/>
      <c r="DS86" s="32"/>
      <c r="DT86" s="32"/>
      <c r="DU86" s="32"/>
      <c r="DV86" s="32"/>
      <c r="DW86" s="32"/>
      <c r="DX86" s="32"/>
      <c r="DY86" s="32"/>
      <c r="DZ86" s="32"/>
      <c r="EA86" s="32"/>
      <c r="EB86" s="32"/>
      <c r="EC86" s="32"/>
      <c r="ED86" s="32"/>
      <c r="EE86" s="32"/>
      <c r="EF86" s="32"/>
      <c r="EG86" s="32"/>
      <c r="EH86" s="32"/>
      <c r="EI86" s="32"/>
      <c r="EJ86" s="32"/>
      <c r="EK86" s="32"/>
      <c r="EL86" s="32"/>
      <c r="EM86" s="32"/>
      <c r="EN86" s="32"/>
      <c r="EO86" s="32"/>
      <c r="EP86" s="32"/>
      <c r="EQ86" s="32"/>
      <c r="ER86" s="32"/>
      <c r="ES86" s="32"/>
      <c r="ET86" s="32"/>
      <c r="EU86" s="32"/>
      <c r="EV86" s="32"/>
      <c r="EW86" s="32"/>
      <c r="EX86" s="32"/>
      <c r="EY86" s="32"/>
      <c r="EZ86" s="32"/>
      <c r="FA86" s="32"/>
      <c r="FB86" s="32"/>
      <c r="FC86" s="32"/>
      <c r="FD86" s="32"/>
      <c r="FE86" s="32"/>
      <c r="FF86" s="32"/>
      <c r="FG86" s="32"/>
      <c r="FH86" s="32"/>
      <c r="FI86" s="32"/>
      <c r="FJ86" s="32"/>
      <c r="FK86" s="32"/>
      <c r="FL86" s="32"/>
      <c r="FM86" s="32"/>
      <c r="FN86" s="32"/>
      <c r="FO86" s="32"/>
      <c r="FP86" s="32"/>
      <c r="FQ86" s="32"/>
      <c r="FR86" s="32"/>
      <c r="FS86" s="32"/>
      <c r="FT86" s="32"/>
      <c r="FU86" s="32"/>
      <c r="FV86" s="32"/>
      <c r="FW86" s="32"/>
      <c r="FX86" s="32"/>
      <c r="FY86" s="32"/>
      <c r="FZ86" s="32"/>
      <c r="GA86" s="32"/>
      <c r="GB86" s="32"/>
      <c r="GC86" s="32"/>
      <c r="GD86" s="32"/>
      <c r="GE86" s="32"/>
      <c r="GF86" s="32"/>
      <c r="GG86" s="32"/>
      <c r="GH86" s="32"/>
      <c r="GI86" s="32"/>
      <c r="GJ86" s="32"/>
      <c r="GK86" s="32"/>
      <c r="GL86" s="32"/>
      <c r="GM86" s="32"/>
      <c r="GN86" s="32"/>
      <c r="GO86" s="32"/>
      <c r="GP86" s="32"/>
      <c r="GQ86" s="32"/>
      <c r="GR86" s="32"/>
      <c r="GS86" s="32"/>
      <c r="GT86" s="32"/>
      <c r="GU86" s="32"/>
      <c r="GV86" s="32"/>
      <c r="GW86" s="32"/>
      <c r="GX86" s="32"/>
      <c r="GY86" s="32"/>
      <c r="GZ86" s="32"/>
      <c r="HA86" s="32"/>
      <c r="HB86" s="32"/>
      <c r="HC86" s="32"/>
      <c r="HD86" s="32"/>
      <c r="HE86" s="32"/>
      <c r="HF86" s="32"/>
      <c r="HG86" s="32"/>
      <c r="HH86" s="32"/>
      <c r="HI86" s="32"/>
      <c r="HJ86" s="32"/>
      <c r="HK86" s="32"/>
      <c r="HL86" s="32"/>
      <c r="HM86" s="32"/>
      <c r="HN86" s="32"/>
      <c r="HO86" s="32"/>
      <c r="HP86" s="32"/>
      <c r="HQ86" s="32"/>
      <c r="HR86" s="32"/>
      <c r="HS86" s="32"/>
      <c r="HT86" s="32"/>
      <c r="HU86" s="32"/>
      <c r="HV86" s="32"/>
      <c r="HW86" s="32"/>
      <c r="HX86" s="32"/>
      <c r="HY86" s="32"/>
      <c r="HZ86" s="32"/>
      <c r="IA86" s="32"/>
      <c r="IB86" s="32"/>
      <c r="IC86" s="32"/>
      <c r="ID86" s="32"/>
      <c r="IE86" s="32"/>
      <c r="IF86" s="32"/>
      <c r="IG86" s="32"/>
      <c r="IH86" s="32"/>
      <c r="II86" s="32"/>
      <c r="IJ86" s="32"/>
      <c r="IK86" s="32"/>
      <c r="IL86" s="32"/>
      <c r="IM86" s="32"/>
      <c r="IN86" s="32"/>
      <c r="IO86" s="32"/>
      <c r="IP86" s="32"/>
      <c r="IQ86" s="32"/>
      <c r="IR86" s="32"/>
      <c r="IS86" s="32"/>
      <c r="IT86" s="32"/>
      <c r="IU86" s="32"/>
      <c r="IV86" s="32"/>
    </row>
    <row r="87" spans="1:256" x14ac:dyDescent="0.25">
      <c r="A87" s="137"/>
      <c r="B87" s="138"/>
      <c r="C87" s="138"/>
      <c r="D87" s="138" t="str">
        <f>IF((ISERROR(VLOOKUP($U87,Lookups!#REF!,4,FALSE)))=FALSE,((VLOOKUP($U87,Lookups!$A$2:$E$4199,4,FALSE))),"")</f>
        <v/>
      </c>
      <c r="E87" s="138" t="str">
        <f>IF((ISERROR(VLOOKUP($U87,Lookups!#REF!,5,FALSE)))=FALSE,((VLOOKUP($U87,Lookups!$A$2:$E$4199,5,FALSE))),"")</f>
        <v/>
      </c>
      <c r="F87" s="139"/>
      <c r="G87" s="140"/>
      <c r="H87" s="149"/>
      <c r="I87" s="141"/>
      <c r="J87" s="141"/>
      <c r="K87" s="150"/>
      <c r="L87" s="142"/>
      <c r="M87" s="143"/>
      <c r="N87" s="144"/>
      <c r="O87" s="142"/>
      <c r="P87" s="163" t="str">
        <f t="shared" si="5"/>
        <v/>
      </c>
      <c r="Q87" s="145" t="str">
        <f t="shared" si="6"/>
        <v/>
      </c>
      <c r="R87" s="146" t="str">
        <f t="shared" si="7"/>
        <v/>
      </c>
      <c r="S87" s="147"/>
      <c r="T87" s="148"/>
      <c r="U87" s="32" t="str">
        <f t="shared" si="8"/>
        <v/>
      </c>
      <c r="V87" s="247" t="str">
        <f t="shared" si="3"/>
        <v xml:space="preserve"> </v>
      </c>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c r="BA87" s="32"/>
      <c r="BB87" s="32"/>
      <c r="BC87" s="32"/>
      <c r="BD87" s="32"/>
      <c r="BE87" s="32"/>
      <c r="BF87" s="32"/>
      <c r="BG87" s="32"/>
      <c r="BH87" s="32"/>
      <c r="BI87" s="32"/>
      <c r="BJ87" s="32"/>
      <c r="BK87" s="32"/>
      <c r="BL87" s="32"/>
      <c r="BM87" s="32"/>
      <c r="BN87" s="32"/>
      <c r="BO87" s="32"/>
      <c r="BP87" s="32"/>
      <c r="BQ87" s="32"/>
      <c r="BR87" s="32"/>
      <c r="BS87" s="32"/>
      <c r="BT87" s="32"/>
      <c r="BU87" s="32"/>
      <c r="BV87" s="32"/>
      <c r="BW87" s="32"/>
      <c r="BX87" s="32"/>
      <c r="BY87" s="32"/>
      <c r="BZ87" s="32"/>
      <c r="CA87" s="32"/>
      <c r="CB87" s="32"/>
      <c r="CC87" s="32"/>
      <c r="CD87" s="32"/>
      <c r="CE87" s="32"/>
      <c r="CF87" s="32"/>
      <c r="CG87" s="32"/>
      <c r="CH87" s="32"/>
      <c r="CI87" s="32"/>
      <c r="CJ87" s="32"/>
      <c r="CK87" s="32"/>
      <c r="CL87" s="32"/>
      <c r="CM87" s="32"/>
      <c r="CN87" s="32"/>
      <c r="CO87" s="32"/>
      <c r="CP87" s="32"/>
      <c r="CQ87" s="32"/>
      <c r="CR87" s="32"/>
      <c r="CS87" s="32"/>
      <c r="CT87" s="32"/>
      <c r="CU87" s="32"/>
      <c r="CV87" s="32"/>
      <c r="CW87" s="32"/>
      <c r="CX87" s="32"/>
      <c r="CY87" s="32"/>
      <c r="CZ87" s="32"/>
      <c r="DA87" s="32"/>
      <c r="DB87" s="32"/>
      <c r="DC87" s="32"/>
      <c r="DD87" s="32"/>
      <c r="DE87" s="32"/>
      <c r="DF87" s="32"/>
      <c r="DG87" s="32"/>
      <c r="DH87" s="32"/>
      <c r="DI87" s="32"/>
      <c r="DJ87" s="32"/>
      <c r="DK87" s="32"/>
      <c r="DL87" s="32"/>
      <c r="DM87" s="32"/>
      <c r="DN87" s="32"/>
      <c r="DO87" s="32"/>
      <c r="DP87" s="32"/>
      <c r="DQ87" s="32"/>
      <c r="DR87" s="32"/>
      <c r="DS87" s="32"/>
      <c r="DT87" s="32"/>
      <c r="DU87" s="32"/>
      <c r="DV87" s="32"/>
      <c r="DW87" s="32"/>
      <c r="DX87" s="32"/>
      <c r="DY87" s="32"/>
      <c r="DZ87" s="32"/>
      <c r="EA87" s="32"/>
      <c r="EB87" s="32"/>
      <c r="EC87" s="32"/>
      <c r="ED87" s="32"/>
      <c r="EE87" s="32"/>
      <c r="EF87" s="32"/>
      <c r="EG87" s="32"/>
      <c r="EH87" s="32"/>
      <c r="EI87" s="32"/>
      <c r="EJ87" s="32"/>
      <c r="EK87" s="32"/>
      <c r="EL87" s="32"/>
      <c r="EM87" s="32"/>
      <c r="EN87" s="32"/>
      <c r="EO87" s="32"/>
      <c r="EP87" s="32"/>
      <c r="EQ87" s="32"/>
      <c r="ER87" s="32"/>
      <c r="ES87" s="32"/>
      <c r="ET87" s="32"/>
      <c r="EU87" s="32"/>
      <c r="EV87" s="32"/>
      <c r="EW87" s="32"/>
      <c r="EX87" s="32"/>
      <c r="EY87" s="32"/>
      <c r="EZ87" s="32"/>
      <c r="FA87" s="32"/>
      <c r="FB87" s="32"/>
      <c r="FC87" s="32"/>
      <c r="FD87" s="32"/>
      <c r="FE87" s="32"/>
      <c r="FF87" s="32"/>
      <c r="FG87" s="32"/>
      <c r="FH87" s="32"/>
      <c r="FI87" s="32"/>
      <c r="FJ87" s="32"/>
      <c r="FK87" s="32"/>
      <c r="FL87" s="32"/>
      <c r="FM87" s="32"/>
      <c r="FN87" s="32"/>
      <c r="FO87" s="32"/>
      <c r="FP87" s="32"/>
      <c r="FQ87" s="32"/>
      <c r="FR87" s="32"/>
      <c r="FS87" s="32"/>
      <c r="FT87" s="32"/>
      <c r="FU87" s="32"/>
      <c r="FV87" s="32"/>
      <c r="FW87" s="32"/>
      <c r="FX87" s="32"/>
      <c r="FY87" s="32"/>
      <c r="FZ87" s="32"/>
      <c r="GA87" s="32"/>
      <c r="GB87" s="32"/>
      <c r="GC87" s="32"/>
      <c r="GD87" s="32"/>
      <c r="GE87" s="32"/>
      <c r="GF87" s="32"/>
      <c r="GG87" s="32"/>
      <c r="GH87" s="32"/>
      <c r="GI87" s="32"/>
      <c r="GJ87" s="32"/>
      <c r="GK87" s="32"/>
      <c r="GL87" s="32"/>
      <c r="GM87" s="32"/>
      <c r="GN87" s="32"/>
      <c r="GO87" s="32"/>
      <c r="GP87" s="32"/>
      <c r="GQ87" s="32"/>
      <c r="GR87" s="32"/>
      <c r="GS87" s="32"/>
      <c r="GT87" s="32"/>
      <c r="GU87" s="32"/>
      <c r="GV87" s="32"/>
      <c r="GW87" s="32"/>
      <c r="GX87" s="32"/>
      <c r="GY87" s="32"/>
      <c r="GZ87" s="32"/>
      <c r="HA87" s="32"/>
      <c r="HB87" s="32"/>
      <c r="HC87" s="32"/>
      <c r="HD87" s="32"/>
      <c r="HE87" s="32"/>
      <c r="HF87" s="32"/>
      <c r="HG87" s="32"/>
      <c r="HH87" s="32"/>
      <c r="HI87" s="32"/>
      <c r="HJ87" s="32"/>
      <c r="HK87" s="32"/>
      <c r="HL87" s="32"/>
      <c r="HM87" s="32"/>
      <c r="HN87" s="32"/>
      <c r="HO87" s="32"/>
      <c r="HP87" s="32"/>
      <c r="HQ87" s="32"/>
      <c r="HR87" s="32"/>
      <c r="HS87" s="32"/>
      <c r="HT87" s="32"/>
      <c r="HU87" s="32"/>
      <c r="HV87" s="32"/>
      <c r="HW87" s="32"/>
      <c r="HX87" s="32"/>
      <c r="HY87" s="32"/>
      <c r="HZ87" s="32"/>
      <c r="IA87" s="32"/>
      <c r="IB87" s="32"/>
      <c r="IC87" s="32"/>
      <c r="ID87" s="32"/>
      <c r="IE87" s="32"/>
      <c r="IF87" s="32"/>
      <c r="IG87" s="32"/>
      <c r="IH87" s="32"/>
      <c r="II87" s="32"/>
      <c r="IJ87" s="32"/>
      <c r="IK87" s="32"/>
      <c r="IL87" s="32"/>
      <c r="IM87" s="32"/>
      <c r="IN87" s="32"/>
      <c r="IO87" s="32"/>
      <c r="IP87" s="32"/>
      <c r="IQ87" s="32"/>
      <c r="IR87" s="32"/>
      <c r="IS87" s="32"/>
      <c r="IT87" s="32"/>
      <c r="IU87" s="32"/>
      <c r="IV87" s="32"/>
    </row>
    <row r="88" spans="1:256" x14ac:dyDescent="0.25">
      <c r="A88" s="123"/>
      <c r="B88" s="124"/>
      <c r="C88" s="124"/>
      <c r="D88" s="124" t="str">
        <f>IF((ISERROR(VLOOKUP($U88,Lookups!#REF!,4,FALSE)))=FALSE,((VLOOKUP($U88,Lookups!$A$2:$E$4199,4,FALSE))),"")</f>
        <v/>
      </c>
      <c r="E88" s="124" t="str">
        <f>IF((ISERROR(VLOOKUP($U88,Lookups!#REF!,5,FALSE)))=FALSE,((VLOOKUP($U88,Lookups!$A$2:$E$4199,5,FALSE))),"")</f>
        <v/>
      </c>
      <c r="F88" s="125"/>
      <c r="G88" s="126"/>
      <c r="H88" s="127"/>
      <c r="I88" s="128"/>
      <c r="J88" s="128"/>
      <c r="K88" s="129"/>
      <c r="L88" s="130"/>
      <c r="M88" s="131"/>
      <c r="N88" s="132"/>
      <c r="O88" s="130"/>
      <c r="P88" s="163" t="str">
        <f t="shared" si="5"/>
        <v/>
      </c>
      <c r="Q88" s="133" t="str">
        <f t="shared" si="6"/>
        <v/>
      </c>
      <c r="R88" s="134" t="str">
        <f t="shared" si="7"/>
        <v/>
      </c>
      <c r="S88" s="135"/>
      <c r="T88" s="136"/>
      <c r="U88" s="32" t="str">
        <f t="shared" si="8"/>
        <v/>
      </c>
      <c r="V88" s="124" t="str">
        <f t="shared" si="3"/>
        <v xml:space="preserve"> </v>
      </c>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32"/>
      <c r="BJ88" s="32"/>
      <c r="BK88" s="32"/>
      <c r="BL88" s="32"/>
      <c r="BM88" s="32"/>
      <c r="BN88" s="32"/>
      <c r="BO88" s="32"/>
      <c r="BP88" s="32"/>
      <c r="BQ88" s="32"/>
      <c r="BR88" s="32"/>
      <c r="BS88" s="32"/>
      <c r="BT88" s="32"/>
      <c r="BU88" s="32"/>
      <c r="BV88" s="32"/>
      <c r="BW88" s="32"/>
      <c r="BX88" s="32"/>
      <c r="BY88" s="32"/>
      <c r="BZ88" s="32"/>
      <c r="CA88" s="32"/>
      <c r="CB88" s="32"/>
      <c r="CC88" s="32"/>
      <c r="CD88" s="32"/>
      <c r="CE88" s="32"/>
      <c r="CF88" s="32"/>
      <c r="CG88" s="32"/>
      <c r="CH88" s="32"/>
      <c r="CI88" s="32"/>
      <c r="CJ88" s="32"/>
      <c r="CK88" s="32"/>
      <c r="CL88" s="32"/>
      <c r="CM88" s="32"/>
      <c r="CN88" s="32"/>
      <c r="CO88" s="32"/>
      <c r="CP88" s="32"/>
      <c r="CQ88" s="32"/>
      <c r="CR88" s="32"/>
      <c r="CS88" s="32"/>
      <c r="CT88" s="32"/>
      <c r="CU88" s="32"/>
      <c r="CV88" s="32"/>
      <c r="CW88" s="32"/>
      <c r="CX88" s="32"/>
      <c r="CY88" s="32"/>
      <c r="CZ88" s="32"/>
      <c r="DA88" s="32"/>
      <c r="DB88" s="32"/>
      <c r="DC88" s="32"/>
      <c r="DD88" s="32"/>
      <c r="DE88" s="32"/>
      <c r="DF88" s="32"/>
      <c r="DG88" s="32"/>
      <c r="DH88" s="32"/>
      <c r="DI88" s="32"/>
      <c r="DJ88" s="32"/>
      <c r="DK88" s="32"/>
      <c r="DL88" s="32"/>
      <c r="DM88" s="32"/>
      <c r="DN88" s="32"/>
      <c r="DO88" s="32"/>
      <c r="DP88" s="32"/>
      <c r="DQ88" s="32"/>
      <c r="DR88" s="32"/>
      <c r="DS88" s="32"/>
      <c r="DT88" s="32"/>
      <c r="DU88" s="32"/>
      <c r="DV88" s="32"/>
      <c r="DW88" s="32"/>
      <c r="DX88" s="32"/>
      <c r="DY88" s="32"/>
      <c r="DZ88" s="32"/>
      <c r="EA88" s="32"/>
      <c r="EB88" s="32"/>
      <c r="EC88" s="32"/>
      <c r="ED88" s="32"/>
      <c r="EE88" s="32"/>
      <c r="EF88" s="32"/>
      <c r="EG88" s="32"/>
      <c r="EH88" s="32"/>
      <c r="EI88" s="32"/>
      <c r="EJ88" s="32"/>
      <c r="EK88" s="32"/>
      <c r="EL88" s="32"/>
      <c r="EM88" s="32"/>
      <c r="EN88" s="32"/>
      <c r="EO88" s="32"/>
      <c r="EP88" s="32"/>
      <c r="EQ88" s="32"/>
      <c r="ER88" s="32"/>
      <c r="ES88" s="32"/>
      <c r="ET88" s="32"/>
      <c r="EU88" s="32"/>
      <c r="EV88" s="32"/>
      <c r="EW88" s="32"/>
      <c r="EX88" s="32"/>
      <c r="EY88" s="32"/>
      <c r="EZ88" s="32"/>
      <c r="FA88" s="32"/>
      <c r="FB88" s="32"/>
      <c r="FC88" s="32"/>
      <c r="FD88" s="32"/>
      <c r="FE88" s="32"/>
      <c r="FF88" s="32"/>
      <c r="FG88" s="32"/>
      <c r="FH88" s="32"/>
      <c r="FI88" s="32"/>
      <c r="FJ88" s="32"/>
      <c r="FK88" s="32"/>
      <c r="FL88" s="32"/>
      <c r="FM88" s="32"/>
      <c r="FN88" s="32"/>
      <c r="FO88" s="32"/>
      <c r="FP88" s="32"/>
      <c r="FQ88" s="32"/>
      <c r="FR88" s="32"/>
      <c r="FS88" s="32"/>
      <c r="FT88" s="32"/>
      <c r="FU88" s="32"/>
      <c r="FV88" s="32"/>
      <c r="FW88" s="32"/>
      <c r="FX88" s="32"/>
      <c r="FY88" s="32"/>
      <c r="FZ88" s="32"/>
      <c r="GA88" s="32"/>
      <c r="GB88" s="32"/>
      <c r="GC88" s="32"/>
      <c r="GD88" s="32"/>
      <c r="GE88" s="32"/>
      <c r="GF88" s="32"/>
      <c r="GG88" s="32"/>
      <c r="GH88" s="32"/>
      <c r="GI88" s="32"/>
      <c r="GJ88" s="32"/>
      <c r="GK88" s="32"/>
      <c r="GL88" s="32"/>
      <c r="GM88" s="32"/>
      <c r="GN88" s="32"/>
      <c r="GO88" s="32"/>
      <c r="GP88" s="32"/>
      <c r="GQ88" s="32"/>
      <c r="GR88" s="32"/>
      <c r="GS88" s="32"/>
      <c r="GT88" s="32"/>
      <c r="GU88" s="32"/>
      <c r="GV88" s="32"/>
      <c r="GW88" s="32"/>
      <c r="GX88" s="32"/>
      <c r="GY88" s="32"/>
      <c r="GZ88" s="32"/>
      <c r="HA88" s="32"/>
      <c r="HB88" s="32"/>
      <c r="HC88" s="32"/>
      <c r="HD88" s="32"/>
      <c r="HE88" s="32"/>
      <c r="HF88" s="32"/>
      <c r="HG88" s="32"/>
      <c r="HH88" s="32"/>
      <c r="HI88" s="32"/>
      <c r="HJ88" s="32"/>
      <c r="HK88" s="32"/>
      <c r="HL88" s="32"/>
      <c r="HM88" s="32"/>
      <c r="HN88" s="32"/>
      <c r="HO88" s="32"/>
      <c r="HP88" s="32"/>
      <c r="HQ88" s="32"/>
      <c r="HR88" s="32"/>
      <c r="HS88" s="32"/>
      <c r="HT88" s="32"/>
      <c r="HU88" s="32"/>
      <c r="HV88" s="32"/>
      <c r="HW88" s="32"/>
      <c r="HX88" s="32"/>
      <c r="HY88" s="32"/>
      <c r="HZ88" s="32"/>
      <c r="IA88" s="32"/>
      <c r="IB88" s="32"/>
      <c r="IC88" s="32"/>
      <c r="ID88" s="32"/>
      <c r="IE88" s="32"/>
      <c r="IF88" s="32"/>
      <c r="IG88" s="32"/>
      <c r="IH88" s="32"/>
      <c r="II88" s="32"/>
      <c r="IJ88" s="32"/>
      <c r="IK88" s="32"/>
      <c r="IL88" s="32"/>
      <c r="IM88" s="32"/>
      <c r="IN88" s="32"/>
      <c r="IO88" s="32"/>
      <c r="IP88" s="32"/>
      <c r="IQ88" s="32"/>
      <c r="IR88" s="32"/>
      <c r="IS88" s="32"/>
      <c r="IT88" s="32"/>
      <c r="IU88" s="32"/>
      <c r="IV88" s="32"/>
    </row>
    <row r="89" spans="1:256" x14ac:dyDescent="0.25">
      <c r="A89" s="123"/>
      <c r="B89" s="124"/>
      <c r="C89" s="124"/>
      <c r="D89" s="124" t="str">
        <f>IF((ISERROR(VLOOKUP($U89,Lookups!#REF!,4,FALSE)))=FALSE,((VLOOKUP($U89,Lookups!$A$2:$E$4199,4,FALSE))),"")</f>
        <v/>
      </c>
      <c r="E89" s="124" t="str">
        <f>IF((ISERROR(VLOOKUP($U89,Lookups!#REF!,5,FALSE)))=FALSE,((VLOOKUP($U89,Lookups!$A$2:$E$4199,5,FALSE))),"")</f>
        <v/>
      </c>
      <c r="F89" s="125"/>
      <c r="G89" s="126"/>
      <c r="H89" s="127"/>
      <c r="I89" s="128"/>
      <c r="J89" s="128"/>
      <c r="K89" s="129"/>
      <c r="L89" s="130"/>
      <c r="M89" s="131"/>
      <c r="N89" s="132"/>
      <c r="O89" s="130"/>
      <c r="P89" s="163" t="str">
        <f t="shared" si="5"/>
        <v/>
      </c>
      <c r="Q89" s="133" t="str">
        <f t="shared" si="6"/>
        <v/>
      </c>
      <c r="R89" s="134" t="str">
        <f t="shared" si="7"/>
        <v/>
      </c>
      <c r="S89" s="135"/>
      <c r="T89" s="136"/>
      <c r="U89" s="32" t="str">
        <f t="shared" si="8"/>
        <v/>
      </c>
      <c r="V89" s="124" t="str">
        <f t="shared" si="3"/>
        <v xml:space="preserve"> </v>
      </c>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c r="BA89" s="32"/>
      <c r="BB89" s="32"/>
      <c r="BC89" s="32"/>
      <c r="BD89" s="32"/>
      <c r="BE89" s="32"/>
      <c r="BF89" s="32"/>
      <c r="BG89" s="32"/>
      <c r="BH89" s="32"/>
      <c r="BI89" s="32"/>
      <c r="BJ89" s="32"/>
      <c r="BK89" s="32"/>
      <c r="BL89" s="32"/>
      <c r="BM89" s="32"/>
      <c r="BN89" s="32"/>
      <c r="BO89" s="32"/>
      <c r="BP89" s="32"/>
      <c r="BQ89" s="32"/>
      <c r="BR89" s="32"/>
      <c r="BS89" s="32"/>
      <c r="BT89" s="32"/>
      <c r="BU89" s="32"/>
      <c r="BV89" s="32"/>
      <c r="BW89" s="32"/>
      <c r="BX89" s="32"/>
      <c r="BY89" s="32"/>
      <c r="BZ89" s="32"/>
      <c r="CA89" s="32"/>
      <c r="CB89" s="32"/>
      <c r="CC89" s="32"/>
      <c r="CD89" s="32"/>
      <c r="CE89" s="32"/>
      <c r="CF89" s="32"/>
      <c r="CG89" s="32"/>
      <c r="CH89" s="32"/>
      <c r="CI89" s="32"/>
      <c r="CJ89" s="32"/>
      <c r="CK89" s="32"/>
      <c r="CL89" s="32"/>
      <c r="CM89" s="32"/>
      <c r="CN89" s="32"/>
      <c r="CO89" s="32"/>
      <c r="CP89" s="32"/>
      <c r="CQ89" s="32"/>
      <c r="CR89" s="32"/>
      <c r="CS89" s="32"/>
      <c r="CT89" s="32"/>
      <c r="CU89" s="32"/>
      <c r="CV89" s="32"/>
      <c r="CW89" s="32"/>
      <c r="CX89" s="32"/>
      <c r="CY89" s="32"/>
      <c r="CZ89" s="32"/>
      <c r="DA89" s="32"/>
      <c r="DB89" s="32"/>
      <c r="DC89" s="32"/>
      <c r="DD89" s="32"/>
      <c r="DE89" s="32"/>
      <c r="DF89" s="32"/>
      <c r="DG89" s="32"/>
      <c r="DH89" s="32"/>
      <c r="DI89" s="32"/>
      <c r="DJ89" s="32"/>
      <c r="DK89" s="32"/>
      <c r="DL89" s="32"/>
      <c r="DM89" s="32"/>
      <c r="DN89" s="32"/>
      <c r="DO89" s="32"/>
      <c r="DP89" s="32"/>
      <c r="DQ89" s="32"/>
      <c r="DR89" s="32"/>
      <c r="DS89" s="32"/>
      <c r="DT89" s="32"/>
      <c r="DU89" s="32"/>
      <c r="DV89" s="32"/>
      <c r="DW89" s="32"/>
      <c r="DX89" s="32"/>
      <c r="DY89" s="32"/>
      <c r="DZ89" s="32"/>
      <c r="EA89" s="32"/>
      <c r="EB89" s="32"/>
      <c r="EC89" s="32"/>
      <c r="ED89" s="32"/>
      <c r="EE89" s="32"/>
      <c r="EF89" s="32"/>
      <c r="EG89" s="32"/>
      <c r="EH89" s="32"/>
      <c r="EI89" s="32"/>
      <c r="EJ89" s="32"/>
      <c r="EK89" s="32"/>
      <c r="EL89" s="32"/>
      <c r="EM89" s="32"/>
      <c r="EN89" s="32"/>
      <c r="EO89" s="32"/>
      <c r="EP89" s="32"/>
      <c r="EQ89" s="32"/>
      <c r="ER89" s="32"/>
      <c r="ES89" s="32"/>
      <c r="ET89" s="32"/>
      <c r="EU89" s="32"/>
      <c r="EV89" s="32"/>
      <c r="EW89" s="32"/>
      <c r="EX89" s="32"/>
      <c r="EY89" s="32"/>
      <c r="EZ89" s="32"/>
      <c r="FA89" s="32"/>
      <c r="FB89" s="32"/>
      <c r="FC89" s="32"/>
      <c r="FD89" s="32"/>
      <c r="FE89" s="32"/>
      <c r="FF89" s="32"/>
      <c r="FG89" s="32"/>
      <c r="FH89" s="32"/>
      <c r="FI89" s="32"/>
      <c r="FJ89" s="32"/>
      <c r="FK89" s="32"/>
      <c r="FL89" s="32"/>
      <c r="FM89" s="32"/>
      <c r="FN89" s="32"/>
      <c r="FO89" s="32"/>
      <c r="FP89" s="32"/>
      <c r="FQ89" s="32"/>
      <c r="FR89" s="32"/>
      <c r="FS89" s="32"/>
      <c r="FT89" s="32"/>
      <c r="FU89" s="32"/>
      <c r="FV89" s="32"/>
      <c r="FW89" s="32"/>
      <c r="FX89" s="32"/>
      <c r="FY89" s="32"/>
      <c r="FZ89" s="32"/>
      <c r="GA89" s="32"/>
      <c r="GB89" s="32"/>
      <c r="GC89" s="32"/>
      <c r="GD89" s="32"/>
      <c r="GE89" s="32"/>
      <c r="GF89" s="32"/>
      <c r="GG89" s="32"/>
      <c r="GH89" s="32"/>
      <c r="GI89" s="32"/>
      <c r="GJ89" s="32"/>
      <c r="GK89" s="32"/>
      <c r="GL89" s="32"/>
      <c r="GM89" s="32"/>
      <c r="GN89" s="32"/>
      <c r="GO89" s="32"/>
      <c r="GP89" s="32"/>
      <c r="GQ89" s="32"/>
      <c r="GR89" s="32"/>
      <c r="GS89" s="32"/>
      <c r="GT89" s="32"/>
      <c r="GU89" s="32"/>
      <c r="GV89" s="32"/>
      <c r="GW89" s="32"/>
      <c r="GX89" s="32"/>
      <c r="GY89" s="32"/>
      <c r="GZ89" s="32"/>
      <c r="HA89" s="32"/>
      <c r="HB89" s="32"/>
      <c r="HC89" s="32"/>
      <c r="HD89" s="32"/>
      <c r="HE89" s="32"/>
      <c r="HF89" s="32"/>
      <c r="HG89" s="32"/>
      <c r="HH89" s="32"/>
      <c r="HI89" s="32"/>
      <c r="HJ89" s="32"/>
      <c r="HK89" s="32"/>
      <c r="HL89" s="32"/>
      <c r="HM89" s="32"/>
      <c r="HN89" s="32"/>
      <c r="HO89" s="32"/>
      <c r="HP89" s="32"/>
      <c r="HQ89" s="32"/>
      <c r="HR89" s="32"/>
      <c r="HS89" s="32"/>
      <c r="HT89" s="32"/>
      <c r="HU89" s="32"/>
      <c r="HV89" s="32"/>
      <c r="HW89" s="32"/>
      <c r="HX89" s="32"/>
      <c r="HY89" s="32"/>
      <c r="HZ89" s="32"/>
      <c r="IA89" s="32"/>
      <c r="IB89" s="32"/>
      <c r="IC89" s="32"/>
      <c r="ID89" s="32"/>
      <c r="IE89" s="32"/>
      <c r="IF89" s="32"/>
      <c r="IG89" s="32"/>
      <c r="IH89" s="32"/>
      <c r="II89" s="32"/>
      <c r="IJ89" s="32"/>
      <c r="IK89" s="32"/>
      <c r="IL89" s="32"/>
      <c r="IM89" s="32"/>
      <c r="IN89" s="32"/>
      <c r="IO89" s="32"/>
      <c r="IP89" s="32"/>
      <c r="IQ89" s="32"/>
      <c r="IR89" s="32"/>
      <c r="IS89" s="32"/>
      <c r="IT89" s="32"/>
      <c r="IU89" s="32"/>
      <c r="IV89" s="32"/>
    </row>
    <row r="90" spans="1:256" x14ac:dyDescent="0.25">
      <c r="A90" s="137"/>
      <c r="B90" s="138"/>
      <c r="C90" s="138"/>
      <c r="D90" s="138" t="str">
        <f>IF((ISERROR(VLOOKUP($U90,Lookups!#REF!,4,FALSE)))=FALSE,((VLOOKUP($U90,Lookups!$A$2:$E$4199,4,FALSE))),"")</f>
        <v/>
      </c>
      <c r="E90" s="138" t="str">
        <f>IF((ISERROR(VLOOKUP($U90,Lookups!#REF!,5,FALSE)))=FALSE,((VLOOKUP($U90,Lookups!$A$2:$E$4199,5,FALSE))),"")</f>
        <v/>
      </c>
      <c r="F90" s="139"/>
      <c r="G90" s="140"/>
      <c r="H90" s="149"/>
      <c r="I90" s="141"/>
      <c r="J90" s="141"/>
      <c r="K90" s="150"/>
      <c r="L90" s="142"/>
      <c r="M90" s="143"/>
      <c r="N90" s="144"/>
      <c r="O90" s="142"/>
      <c r="P90" s="163" t="str">
        <f t="shared" si="5"/>
        <v/>
      </c>
      <c r="Q90" s="145" t="str">
        <f t="shared" si="6"/>
        <v/>
      </c>
      <c r="R90" s="146" t="str">
        <f t="shared" si="7"/>
        <v/>
      </c>
      <c r="S90" s="147"/>
      <c r="T90" s="148"/>
      <c r="U90" s="32" t="str">
        <f t="shared" si="8"/>
        <v/>
      </c>
      <c r="V90" s="247" t="str">
        <f t="shared" si="3"/>
        <v xml:space="preserve"> </v>
      </c>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c r="BD90" s="32"/>
      <c r="BE90" s="32"/>
      <c r="BF90" s="32"/>
      <c r="BG90" s="32"/>
      <c r="BH90" s="32"/>
      <c r="BI90" s="32"/>
      <c r="BJ90" s="32"/>
      <c r="BK90" s="32"/>
      <c r="BL90" s="32"/>
      <c r="BM90" s="32"/>
      <c r="BN90" s="32"/>
      <c r="BO90" s="32"/>
      <c r="BP90" s="32"/>
      <c r="BQ90" s="32"/>
      <c r="BR90" s="32"/>
      <c r="BS90" s="32"/>
      <c r="BT90" s="32"/>
      <c r="BU90" s="32"/>
      <c r="BV90" s="32"/>
      <c r="BW90" s="32"/>
      <c r="BX90" s="32"/>
      <c r="BY90" s="32"/>
      <c r="BZ90" s="32"/>
      <c r="CA90" s="32"/>
      <c r="CB90" s="32"/>
      <c r="CC90" s="32"/>
      <c r="CD90" s="32"/>
      <c r="CE90" s="32"/>
      <c r="CF90" s="32"/>
      <c r="CG90" s="32"/>
      <c r="CH90" s="32"/>
      <c r="CI90" s="32"/>
      <c r="CJ90" s="32"/>
      <c r="CK90" s="32"/>
      <c r="CL90" s="32"/>
      <c r="CM90" s="32"/>
      <c r="CN90" s="32"/>
      <c r="CO90" s="32"/>
      <c r="CP90" s="32"/>
      <c r="CQ90" s="32"/>
      <c r="CR90" s="32"/>
      <c r="CS90" s="32"/>
      <c r="CT90" s="32"/>
      <c r="CU90" s="32"/>
      <c r="CV90" s="32"/>
      <c r="CW90" s="32"/>
      <c r="CX90" s="32"/>
      <c r="CY90" s="32"/>
      <c r="CZ90" s="32"/>
      <c r="DA90" s="32"/>
      <c r="DB90" s="32"/>
      <c r="DC90" s="32"/>
      <c r="DD90" s="32"/>
      <c r="DE90" s="32"/>
      <c r="DF90" s="32"/>
      <c r="DG90" s="32"/>
      <c r="DH90" s="32"/>
      <c r="DI90" s="32"/>
      <c r="DJ90" s="32"/>
      <c r="DK90" s="32"/>
      <c r="DL90" s="32"/>
      <c r="DM90" s="32"/>
      <c r="DN90" s="32"/>
      <c r="DO90" s="32"/>
      <c r="DP90" s="32"/>
      <c r="DQ90" s="32"/>
      <c r="DR90" s="32"/>
      <c r="DS90" s="32"/>
      <c r="DT90" s="32"/>
      <c r="DU90" s="32"/>
      <c r="DV90" s="32"/>
      <c r="DW90" s="32"/>
      <c r="DX90" s="32"/>
      <c r="DY90" s="32"/>
      <c r="DZ90" s="32"/>
      <c r="EA90" s="32"/>
      <c r="EB90" s="32"/>
      <c r="EC90" s="32"/>
      <c r="ED90" s="32"/>
      <c r="EE90" s="32"/>
      <c r="EF90" s="32"/>
      <c r="EG90" s="32"/>
      <c r="EH90" s="32"/>
      <c r="EI90" s="32"/>
      <c r="EJ90" s="32"/>
      <c r="EK90" s="32"/>
      <c r="EL90" s="32"/>
      <c r="EM90" s="32"/>
      <c r="EN90" s="32"/>
      <c r="EO90" s="32"/>
      <c r="EP90" s="32"/>
      <c r="EQ90" s="32"/>
      <c r="ER90" s="32"/>
      <c r="ES90" s="32"/>
      <c r="ET90" s="32"/>
      <c r="EU90" s="32"/>
      <c r="EV90" s="32"/>
      <c r="EW90" s="32"/>
      <c r="EX90" s="32"/>
      <c r="EY90" s="32"/>
      <c r="EZ90" s="32"/>
      <c r="FA90" s="32"/>
      <c r="FB90" s="32"/>
      <c r="FC90" s="32"/>
      <c r="FD90" s="32"/>
      <c r="FE90" s="32"/>
      <c r="FF90" s="32"/>
      <c r="FG90" s="32"/>
      <c r="FH90" s="32"/>
      <c r="FI90" s="32"/>
      <c r="FJ90" s="32"/>
      <c r="FK90" s="32"/>
      <c r="FL90" s="32"/>
      <c r="FM90" s="32"/>
      <c r="FN90" s="32"/>
      <c r="FO90" s="32"/>
      <c r="FP90" s="32"/>
      <c r="FQ90" s="32"/>
      <c r="FR90" s="32"/>
      <c r="FS90" s="32"/>
      <c r="FT90" s="32"/>
      <c r="FU90" s="32"/>
      <c r="FV90" s="32"/>
      <c r="FW90" s="32"/>
      <c r="FX90" s="32"/>
      <c r="FY90" s="32"/>
      <c r="FZ90" s="32"/>
      <c r="GA90" s="32"/>
      <c r="GB90" s="32"/>
      <c r="GC90" s="32"/>
      <c r="GD90" s="32"/>
      <c r="GE90" s="32"/>
      <c r="GF90" s="32"/>
      <c r="GG90" s="32"/>
      <c r="GH90" s="32"/>
      <c r="GI90" s="32"/>
      <c r="GJ90" s="32"/>
      <c r="GK90" s="32"/>
      <c r="GL90" s="32"/>
      <c r="GM90" s="32"/>
      <c r="GN90" s="32"/>
      <c r="GO90" s="32"/>
      <c r="GP90" s="32"/>
      <c r="GQ90" s="32"/>
      <c r="GR90" s="32"/>
      <c r="GS90" s="32"/>
      <c r="GT90" s="32"/>
      <c r="GU90" s="32"/>
      <c r="GV90" s="32"/>
      <c r="GW90" s="32"/>
      <c r="GX90" s="32"/>
      <c r="GY90" s="32"/>
      <c r="GZ90" s="32"/>
      <c r="HA90" s="32"/>
      <c r="HB90" s="32"/>
      <c r="HC90" s="32"/>
      <c r="HD90" s="32"/>
      <c r="HE90" s="32"/>
      <c r="HF90" s="32"/>
      <c r="HG90" s="32"/>
      <c r="HH90" s="32"/>
      <c r="HI90" s="32"/>
      <c r="HJ90" s="32"/>
      <c r="HK90" s="32"/>
      <c r="HL90" s="32"/>
      <c r="HM90" s="32"/>
      <c r="HN90" s="32"/>
      <c r="HO90" s="32"/>
      <c r="HP90" s="32"/>
      <c r="HQ90" s="32"/>
      <c r="HR90" s="32"/>
      <c r="HS90" s="32"/>
      <c r="HT90" s="32"/>
      <c r="HU90" s="32"/>
      <c r="HV90" s="32"/>
      <c r="HW90" s="32"/>
      <c r="HX90" s="32"/>
      <c r="HY90" s="32"/>
      <c r="HZ90" s="32"/>
      <c r="IA90" s="32"/>
      <c r="IB90" s="32"/>
      <c r="IC90" s="32"/>
      <c r="ID90" s="32"/>
      <c r="IE90" s="32"/>
      <c r="IF90" s="32"/>
      <c r="IG90" s="32"/>
      <c r="IH90" s="32"/>
      <c r="II90" s="32"/>
      <c r="IJ90" s="32"/>
      <c r="IK90" s="32"/>
      <c r="IL90" s="32"/>
      <c r="IM90" s="32"/>
      <c r="IN90" s="32"/>
      <c r="IO90" s="32"/>
      <c r="IP90" s="32"/>
      <c r="IQ90" s="32"/>
      <c r="IR90" s="32"/>
      <c r="IS90" s="32"/>
      <c r="IT90" s="32"/>
      <c r="IU90" s="32"/>
      <c r="IV90" s="32"/>
    </row>
    <row r="91" spans="1:256" x14ac:dyDescent="0.25">
      <c r="A91" s="137"/>
      <c r="B91" s="138"/>
      <c r="C91" s="138"/>
      <c r="D91" s="138" t="str">
        <f>IF((ISERROR(VLOOKUP($U91,Lookups!#REF!,4,FALSE)))=FALSE,((VLOOKUP($U91,Lookups!$A$2:$E$4199,4,FALSE))),"")</f>
        <v/>
      </c>
      <c r="E91" s="138" t="str">
        <f>IF((ISERROR(VLOOKUP($U91,Lookups!#REF!,5,FALSE)))=FALSE,((VLOOKUP($U91,Lookups!$A$2:$E$4199,5,FALSE))),"")</f>
        <v/>
      </c>
      <c r="F91" s="139"/>
      <c r="G91" s="140"/>
      <c r="H91" s="149"/>
      <c r="I91" s="141"/>
      <c r="J91" s="141"/>
      <c r="K91" s="150"/>
      <c r="L91" s="142"/>
      <c r="M91" s="143"/>
      <c r="N91" s="144"/>
      <c r="O91" s="142"/>
      <c r="P91" s="163" t="str">
        <f t="shared" si="5"/>
        <v/>
      </c>
      <c r="Q91" s="145" t="str">
        <f t="shared" si="6"/>
        <v/>
      </c>
      <c r="R91" s="146" t="str">
        <f t="shared" si="7"/>
        <v/>
      </c>
      <c r="S91" s="147"/>
      <c r="T91" s="148"/>
      <c r="U91" s="32" t="str">
        <f t="shared" si="8"/>
        <v/>
      </c>
      <c r="V91" s="247" t="str">
        <f t="shared" si="3"/>
        <v xml:space="preserve"> </v>
      </c>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c r="BA91" s="32"/>
      <c r="BB91" s="32"/>
      <c r="BC91" s="32"/>
      <c r="BD91" s="32"/>
      <c r="BE91" s="32"/>
      <c r="BF91" s="32"/>
      <c r="BG91" s="32"/>
      <c r="BH91" s="32"/>
      <c r="BI91" s="32"/>
      <c r="BJ91" s="32"/>
      <c r="BK91" s="32"/>
      <c r="BL91" s="32"/>
      <c r="BM91" s="32"/>
      <c r="BN91" s="32"/>
      <c r="BO91" s="32"/>
      <c r="BP91" s="32"/>
      <c r="BQ91" s="32"/>
      <c r="BR91" s="32"/>
      <c r="BS91" s="32"/>
      <c r="BT91" s="32"/>
      <c r="BU91" s="32"/>
      <c r="BV91" s="32"/>
      <c r="BW91" s="32"/>
      <c r="BX91" s="32"/>
      <c r="BY91" s="32"/>
      <c r="BZ91" s="32"/>
      <c r="CA91" s="32"/>
      <c r="CB91" s="32"/>
      <c r="CC91" s="32"/>
      <c r="CD91" s="32"/>
      <c r="CE91" s="32"/>
      <c r="CF91" s="32"/>
      <c r="CG91" s="32"/>
      <c r="CH91" s="32"/>
      <c r="CI91" s="32"/>
      <c r="CJ91" s="32"/>
      <c r="CK91" s="32"/>
      <c r="CL91" s="32"/>
      <c r="CM91" s="32"/>
      <c r="CN91" s="32"/>
      <c r="CO91" s="32"/>
      <c r="CP91" s="32"/>
      <c r="CQ91" s="32"/>
      <c r="CR91" s="32"/>
      <c r="CS91" s="32"/>
      <c r="CT91" s="32"/>
      <c r="CU91" s="32"/>
      <c r="CV91" s="32"/>
      <c r="CW91" s="32"/>
      <c r="CX91" s="32"/>
      <c r="CY91" s="32"/>
      <c r="CZ91" s="32"/>
      <c r="DA91" s="32"/>
      <c r="DB91" s="32"/>
      <c r="DC91" s="32"/>
      <c r="DD91" s="32"/>
      <c r="DE91" s="32"/>
      <c r="DF91" s="32"/>
      <c r="DG91" s="32"/>
      <c r="DH91" s="32"/>
      <c r="DI91" s="32"/>
      <c r="DJ91" s="32"/>
      <c r="DK91" s="32"/>
      <c r="DL91" s="32"/>
      <c r="DM91" s="32"/>
      <c r="DN91" s="32"/>
      <c r="DO91" s="32"/>
      <c r="DP91" s="32"/>
      <c r="DQ91" s="32"/>
      <c r="DR91" s="32"/>
      <c r="DS91" s="32"/>
      <c r="DT91" s="32"/>
      <c r="DU91" s="32"/>
      <c r="DV91" s="32"/>
      <c r="DW91" s="32"/>
      <c r="DX91" s="32"/>
      <c r="DY91" s="32"/>
      <c r="DZ91" s="32"/>
      <c r="EA91" s="32"/>
      <c r="EB91" s="32"/>
      <c r="EC91" s="32"/>
      <c r="ED91" s="32"/>
      <c r="EE91" s="32"/>
      <c r="EF91" s="32"/>
      <c r="EG91" s="32"/>
      <c r="EH91" s="32"/>
      <c r="EI91" s="32"/>
      <c r="EJ91" s="32"/>
      <c r="EK91" s="32"/>
      <c r="EL91" s="32"/>
      <c r="EM91" s="32"/>
      <c r="EN91" s="32"/>
      <c r="EO91" s="32"/>
      <c r="EP91" s="32"/>
      <c r="EQ91" s="32"/>
      <c r="ER91" s="32"/>
      <c r="ES91" s="32"/>
      <c r="ET91" s="32"/>
      <c r="EU91" s="32"/>
      <c r="EV91" s="32"/>
      <c r="EW91" s="32"/>
      <c r="EX91" s="32"/>
      <c r="EY91" s="32"/>
      <c r="EZ91" s="32"/>
      <c r="FA91" s="32"/>
      <c r="FB91" s="32"/>
      <c r="FC91" s="32"/>
      <c r="FD91" s="32"/>
      <c r="FE91" s="32"/>
      <c r="FF91" s="32"/>
      <c r="FG91" s="32"/>
      <c r="FH91" s="32"/>
      <c r="FI91" s="32"/>
      <c r="FJ91" s="32"/>
      <c r="FK91" s="32"/>
      <c r="FL91" s="32"/>
      <c r="FM91" s="32"/>
      <c r="FN91" s="32"/>
      <c r="FO91" s="32"/>
      <c r="FP91" s="32"/>
      <c r="FQ91" s="32"/>
      <c r="FR91" s="32"/>
      <c r="FS91" s="32"/>
      <c r="FT91" s="32"/>
      <c r="FU91" s="32"/>
      <c r="FV91" s="32"/>
      <c r="FW91" s="32"/>
      <c r="FX91" s="32"/>
      <c r="FY91" s="32"/>
      <c r="FZ91" s="32"/>
      <c r="GA91" s="32"/>
      <c r="GB91" s="32"/>
      <c r="GC91" s="32"/>
      <c r="GD91" s="32"/>
      <c r="GE91" s="32"/>
      <c r="GF91" s="32"/>
      <c r="GG91" s="32"/>
      <c r="GH91" s="32"/>
      <c r="GI91" s="32"/>
      <c r="GJ91" s="32"/>
      <c r="GK91" s="32"/>
      <c r="GL91" s="32"/>
      <c r="GM91" s="32"/>
      <c r="GN91" s="32"/>
      <c r="GO91" s="32"/>
      <c r="GP91" s="32"/>
      <c r="GQ91" s="32"/>
      <c r="GR91" s="32"/>
      <c r="GS91" s="32"/>
      <c r="GT91" s="32"/>
      <c r="GU91" s="32"/>
      <c r="GV91" s="32"/>
      <c r="GW91" s="32"/>
      <c r="GX91" s="32"/>
      <c r="GY91" s="32"/>
      <c r="GZ91" s="32"/>
      <c r="HA91" s="32"/>
      <c r="HB91" s="32"/>
      <c r="HC91" s="32"/>
      <c r="HD91" s="32"/>
      <c r="HE91" s="32"/>
      <c r="HF91" s="32"/>
      <c r="HG91" s="32"/>
      <c r="HH91" s="32"/>
      <c r="HI91" s="32"/>
      <c r="HJ91" s="32"/>
      <c r="HK91" s="32"/>
      <c r="HL91" s="32"/>
      <c r="HM91" s="32"/>
      <c r="HN91" s="32"/>
      <c r="HO91" s="32"/>
      <c r="HP91" s="32"/>
      <c r="HQ91" s="32"/>
      <c r="HR91" s="32"/>
      <c r="HS91" s="32"/>
      <c r="HT91" s="32"/>
      <c r="HU91" s="32"/>
      <c r="HV91" s="32"/>
      <c r="HW91" s="32"/>
      <c r="HX91" s="32"/>
      <c r="HY91" s="32"/>
      <c r="HZ91" s="32"/>
      <c r="IA91" s="32"/>
      <c r="IB91" s="32"/>
      <c r="IC91" s="32"/>
      <c r="ID91" s="32"/>
      <c r="IE91" s="32"/>
      <c r="IF91" s="32"/>
      <c r="IG91" s="32"/>
      <c r="IH91" s="32"/>
      <c r="II91" s="32"/>
      <c r="IJ91" s="32"/>
      <c r="IK91" s="32"/>
      <c r="IL91" s="32"/>
      <c r="IM91" s="32"/>
      <c r="IN91" s="32"/>
      <c r="IO91" s="32"/>
      <c r="IP91" s="32"/>
      <c r="IQ91" s="32"/>
      <c r="IR91" s="32"/>
      <c r="IS91" s="32"/>
      <c r="IT91" s="32"/>
      <c r="IU91" s="32"/>
      <c r="IV91" s="32"/>
    </row>
    <row r="92" spans="1:256" x14ac:dyDescent="0.25">
      <c r="A92" s="137"/>
      <c r="B92" s="138"/>
      <c r="C92" s="138"/>
      <c r="D92" s="138" t="str">
        <f>IF((ISERROR(VLOOKUP($U92,Lookups!#REF!,4,FALSE)))=FALSE,((VLOOKUP($U92,Lookups!$A$2:$E$4199,4,FALSE))),"")</f>
        <v/>
      </c>
      <c r="E92" s="138" t="str">
        <f>IF((ISERROR(VLOOKUP($U92,Lookups!#REF!,5,FALSE)))=FALSE,((VLOOKUP($U92,Lookups!$A$2:$E$4199,5,FALSE))),"")</f>
        <v/>
      </c>
      <c r="F92" s="139"/>
      <c r="G92" s="140"/>
      <c r="H92" s="149"/>
      <c r="I92" s="141"/>
      <c r="J92" s="141"/>
      <c r="K92" s="150"/>
      <c r="L92" s="142"/>
      <c r="M92" s="143"/>
      <c r="N92" s="144"/>
      <c r="O92" s="142"/>
      <c r="P92" s="163" t="str">
        <f t="shared" si="5"/>
        <v/>
      </c>
      <c r="Q92" s="145" t="str">
        <f t="shared" si="6"/>
        <v/>
      </c>
      <c r="R92" s="146" t="str">
        <f t="shared" si="7"/>
        <v/>
      </c>
      <c r="S92" s="147"/>
      <c r="T92" s="148"/>
      <c r="U92" s="32" t="str">
        <f t="shared" si="8"/>
        <v/>
      </c>
      <c r="V92" s="247" t="str">
        <f t="shared" si="3"/>
        <v xml:space="preserve"> </v>
      </c>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32"/>
      <c r="BD92" s="32"/>
      <c r="BE92" s="32"/>
      <c r="BF92" s="32"/>
      <c r="BG92" s="32"/>
      <c r="BH92" s="32"/>
      <c r="BI92" s="32"/>
      <c r="BJ92" s="32"/>
      <c r="BK92" s="32"/>
      <c r="BL92" s="32"/>
      <c r="BM92" s="32"/>
      <c r="BN92" s="32"/>
      <c r="BO92" s="32"/>
      <c r="BP92" s="32"/>
      <c r="BQ92" s="32"/>
      <c r="BR92" s="32"/>
      <c r="BS92" s="32"/>
      <c r="BT92" s="32"/>
      <c r="BU92" s="32"/>
      <c r="BV92" s="32"/>
      <c r="BW92" s="32"/>
      <c r="BX92" s="32"/>
      <c r="BY92" s="32"/>
      <c r="BZ92" s="32"/>
      <c r="CA92" s="32"/>
      <c r="CB92" s="32"/>
      <c r="CC92" s="32"/>
      <c r="CD92" s="32"/>
      <c r="CE92" s="32"/>
      <c r="CF92" s="32"/>
      <c r="CG92" s="32"/>
      <c r="CH92" s="32"/>
      <c r="CI92" s="32"/>
      <c r="CJ92" s="32"/>
      <c r="CK92" s="32"/>
      <c r="CL92" s="32"/>
      <c r="CM92" s="32"/>
      <c r="CN92" s="32"/>
      <c r="CO92" s="32"/>
      <c r="CP92" s="32"/>
      <c r="CQ92" s="32"/>
      <c r="CR92" s="32"/>
      <c r="CS92" s="32"/>
      <c r="CT92" s="32"/>
      <c r="CU92" s="32"/>
      <c r="CV92" s="32"/>
      <c r="CW92" s="32"/>
      <c r="CX92" s="32"/>
      <c r="CY92" s="32"/>
      <c r="CZ92" s="32"/>
      <c r="DA92" s="32"/>
      <c r="DB92" s="32"/>
      <c r="DC92" s="32"/>
      <c r="DD92" s="32"/>
      <c r="DE92" s="32"/>
      <c r="DF92" s="32"/>
      <c r="DG92" s="32"/>
      <c r="DH92" s="32"/>
      <c r="DI92" s="32"/>
      <c r="DJ92" s="32"/>
      <c r="DK92" s="32"/>
      <c r="DL92" s="32"/>
      <c r="DM92" s="32"/>
      <c r="DN92" s="32"/>
      <c r="DO92" s="32"/>
      <c r="DP92" s="32"/>
      <c r="DQ92" s="32"/>
      <c r="DR92" s="32"/>
      <c r="DS92" s="32"/>
      <c r="DT92" s="32"/>
      <c r="DU92" s="32"/>
      <c r="DV92" s="32"/>
      <c r="DW92" s="32"/>
      <c r="DX92" s="32"/>
      <c r="DY92" s="32"/>
      <c r="DZ92" s="32"/>
      <c r="EA92" s="32"/>
      <c r="EB92" s="32"/>
      <c r="EC92" s="32"/>
      <c r="ED92" s="32"/>
      <c r="EE92" s="32"/>
      <c r="EF92" s="32"/>
      <c r="EG92" s="32"/>
      <c r="EH92" s="32"/>
      <c r="EI92" s="32"/>
      <c r="EJ92" s="32"/>
      <c r="EK92" s="32"/>
      <c r="EL92" s="32"/>
      <c r="EM92" s="32"/>
      <c r="EN92" s="32"/>
      <c r="EO92" s="32"/>
      <c r="EP92" s="32"/>
      <c r="EQ92" s="32"/>
      <c r="ER92" s="32"/>
      <c r="ES92" s="32"/>
      <c r="ET92" s="32"/>
      <c r="EU92" s="32"/>
      <c r="EV92" s="32"/>
      <c r="EW92" s="32"/>
      <c r="EX92" s="32"/>
      <c r="EY92" s="32"/>
      <c r="EZ92" s="32"/>
      <c r="FA92" s="32"/>
      <c r="FB92" s="32"/>
      <c r="FC92" s="32"/>
      <c r="FD92" s="32"/>
      <c r="FE92" s="32"/>
      <c r="FF92" s="32"/>
      <c r="FG92" s="32"/>
      <c r="FH92" s="32"/>
      <c r="FI92" s="32"/>
      <c r="FJ92" s="32"/>
      <c r="FK92" s="32"/>
      <c r="FL92" s="32"/>
      <c r="FM92" s="32"/>
      <c r="FN92" s="32"/>
      <c r="FO92" s="32"/>
      <c r="FP92" s="32"/>
      <c r="FQ92" s="32"/>
      <c r="FR92" s="32"/>
      <c r="FS92" s="32"/>
      <c r="FT92" s="32"/>
      <c r="FU92" s="32"/>
      <c r="FV92" s="32"/>
      <c r="FW92" s="32"/>
      <c r="FX92" s="32"/>
      <c r="FY92" s="32"/>
      <c r="FZ92" s="32"/>
      <c r="GA92" s="32"/>
      <c r="GB92" s="32"/>
      <c r="GC92" s="32"/>
      <c r="GD92" s="32"/>
      <c r="GE92" s="32"/>
      <c r="GF92" s="32"/>
      <c r="GG92" s="32"/>
      <c r="GH92" s="32"/>
      <c r="GI92" s="32"/>
      <c r="GJ92" s="32"/>
      <c r="GK92" s="32"/>
      <c r="GL92" s="32"/>
      <c r="GM92" s="32"/>
      <c r="GN92" s="32"/>
      <c r="GO92" s="32"/>
      <c r="GP92" s="32"/>
      <c r="GQ92" s="32"/>
      <c r="GR92" s="32"/>
      <c r="GS92" s="32"/>
      <c r="GT92" s="32"/>
      <c r="GU92" s="32"/>
      <c r="GV92" s="32"/>
      <c r="GW92" s="32"/>
      <c r="GX92" s="32"/>
      <c r="GY92" s="32"/>
      <c r="GZ92" s="32"/>
      <c r="HA92" s="32"/>
      <c r="HB92" s="32"/>
      <c r="HC92" s="32"/>
      <c r="HD92" s="32"/>
      <c r="HE92" s="32"/>
      <c r="HF92" s="32"/>
      <c r="HG92" s="32"/>
      <c r="HH92" s="32"/>
      <c r="HI92" s="32"/>
      <c r="HJ92" s="32"/>
      <c r="HK92" s="32"/>
      <c r="HL92" s="32"/>
      <c r="HM92" s="32"/>
      <c r="HN92" s="32"/>
      <c r="HO92" s="32"/>
      <c r="HP92" s="32"/>
      <c r="HQ92" s="32"/>
      <c r="HR92" s="32"/>
      <c r="HS92" s="32"/>
      <c r="HT92" s="32"/>
      <c r="HU92" s="32"/>
      <c r="HV92" s="32"/>
      <c r="HW92" s="32"/>
      <c r="HX92" s="32"/>
      <c r="HY92" s="32"/>
      <c r="HZ92" s="32"/>
      <c r="IA92" s="32"/>
      <c r="IB92" s="32"/>
      <c r="IC92" s="32"/>
      <c r="ID92" s="32"/>
      <c r="IE92" s="32"/>
      <c r="IF92" s="32"/>
      <c r="IG92" s="32"/>
      <c r="IH92" s="32"/>
      <c r="II92" s="32"/>
      <c r="IJ92" s="32"/>
      <c r="IK92" s="32"/>
      <c r="IL92" s="32"/>
      <c r="IM92" s="32"/>
      <c r="IN92" s="32"/>
      <c r="IO92" s="32"/>
      <c r="IP92" s="32"/>
      <c r="IQ92" s="32"/>
      <c r="IR92" s="32"/>
      <c r="IS92" s="32"/>
      <c r="IT92" s="32"/>
      <c r="IU92" s="32"/>
      <c r="IV92" s="32"/>
    </row>
    <row r="93" spans="1:256" x14ac:dyDescent="0.25">
      <c r="A93" s="123"/>
      <c r="B93" s="124"/>
      <c r="C93" s="124"/>
      <c r="D93" s="124" t="str">
        <f>IF((ISERROR(VLOOKUP($U93,Lookups!#REF!,4,FALSE)))=FALSE,((VLOOKUP($U93,Lookups!$A$2:$E$4199,4,FALSE))),"")</f>
        <v/>
      </c>
      <c r="E93" s="124" t="str">
        <f>IF((ISERROR(VLOOKUP($U93,Lookups!#REF!,5,FALSE)))=FALSE,((VLOOKUP($U93,Lookups!$A$2:$E$4199,5,FALSE))),"")</f>
        <v/>
      </c>
      <c r="F93" s="125"/>
      <c r="G93" s="126"/>
      <c r="H93" s="127"/>
      <c r="I93" s="128"/>
      <c r="J93" s="128"/>
      <c r="K93" s="129"/>
      <c r="L93" s="130"/>
      <c r="M93" s="131"/>
      <c r="N93" s="132"/>
      <c r="O93" s="130"/>
      <c r="P93" s="163" t="str">
        <f t="shared" si="5"/>
        <v/>
      </c>
      <c r="Q93" s="133" t="str">
        <f t="shared" si="6"/>
        <v/>
      </c>
      <c r="R93" s="134" t="str">
        <f t="shared" si="7"/>
        <v/>
      </c>
      <c r="S93" s="135"/>
      <c r="T93" s="136"/>
      <c r="U93" s="32" t="str">
        <f t="shared" si="8"/>
        <v/>
      </c>
      <c r="V93" s="124" t="str">
        <f t="shared" si="3"/>
        <v xml:space="preserve"> </v>
      </c>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c r="BA93" s="32"/>
      <c r="BB93" s="32"/>
      <c r="BC93" s="32"/>
      <c r="BD93" s="32"/>
      <c r="BE93" s="32"/>
      <c r="BF93" s="32"/>
      <c r="BG93" s="32"/>
      <c r="BH93" s="32"/>
      <c r="BI93" s="32"/>
      <c r="BJ93" s="32"/>
      <c r="BK93" s="32"/>
      <c r="BL93" s="32"/>
      <c r="BM93" s="32"/>
      <c r="BN93" s="32"/>
      <c r="BO93" s="32"/>
      <c r="BP93" s="32"/>
      <c r="BQ93" s="32"/>
      <c r="BR93" s="32"/>
      <c r="BS93" s="32"/>
      <c r="BT93" s="32"/>
      <c r="BU93" s="32"/>
      <c r="BV93" s="32"/>
      <c r="BW93" s="32"/>
      <c r="BX93" s="32"/>
      <c r="BY93" s="32"/>
      <c r="BZ93" s="32"/>
      <c r="CA93" s="32"/>
      <c r="CB93" s="32"/>
      <c r="CC93" s="32"/>
      <c r="CD93" s="32"/>
      <c r="CE93" s="32"/>
      <c r="CF93" s="32"/>
      <c r="CG93" s="32"/>
      <c r="CH93" s="32"/>
      <c r="CI93" s="32"/>
      <c r="CJ93" s="32"/>
      <c r="CK93" s="32"/>
      <c r="CL93" s="32"/>
      <c r="CM93" s="32"/>
      <c r="CN93" s="32"/>
      <c r="CO93" s="32"/>
      <c r="CP93" s="32"/>
      <c r="CQ93" s="32"/>
      <c r="CR93" s="32"/>
      <c r="CS93" s="32"/>
      <c r="CT93" s="32"/>
      <c r="CU93" s="32"/>
      <c r="CV93" s="32"/>
      <c r="CW93" s="32"/>
      <c r="CX93" s="32"/>
      <c r="CY93" s="32"/>
      <c r="CZ93" s="32"/>
      <c r="DA93" s="32"/>
      <c r="DB93" s="32"/>
      <c r="DC93" s="32"/>
      <c r="DD93" s="32"/>
      <c r="DE93" s="32"/>
      <c r="DF93" s="32"/>
      <c r="DG93" s="32"/>
      <c r="DH93" s="32"/>
      <c r="DI93" s="32"/>
      <c r="DJ93" s="32"/>
      <c r="DK93" s="32"/>
      <c r="DL93" s="32"/>
      <c r="DM93" s="32"/>
      <c r="DN93" s="32"/>
      <c r="DO93" s="32"/>
      <c r="DP93" s="32"/>
      <c r="DQ93" s="32"/>
      <c r="DR93" s="32"/>
      <c r="DS93" s="32"/>
      <c r="DT93" s="32"/>
      <c r="DU93" s="32"/>
      <c r="DV93" s="32"/>
      <c r="DW93" s="32"/>
      <c r="DX93" s="32"/>
      <c r="DY93" s="32"/>
      <c r="DZ93" s="32"/>
      <c r="EA93" s="32"/>
      <c r="EB93" s="32"/>
      <c r="EC93" s="32"/>
      <c r="ED93" s="32"/>
      <c r="EE93" s="32"/>
      <c r="EF93" s="32"/>
      <c r="EG93" s="32"/>
      <c r="EH93" s="32"/>
      <c r="EI93" s="32"/>
      <c r="EJ93" s="32"/>
      <c r="EK93" s="32"/>
      <c r="EL93" s="32"/>
      <c r="EM93" s="32"/>
      <c r="EN93" s="32"/>
      <c r="EO93" s="32"/>
      <c r="EP93" s="32"/>
      <c r="EQ93" s="32"/>
      <c r="ER93" s="32"/>
      <c r="ES93" s="32"/>
      <c r="ET93" s="32"/>
      <c r="EU93" s="32"/>
      <c r="EV93" s="32"/>
      <c r="EW93" s="32"/>
      <c r="EX93" s="32"/>
      <c r="EY93" s="32"/>
      <c r="EZ93" s="32"/>
      <c r="FA93" s="32"/>
      <c r="FB93" s="32"/>
      <c r="FC93" s="32"/>
      <c r="FD93" s="32"/>
      <c r="FE93" s="32"/>
      <c r="FF93" s="32"/>
      <c r="FG93" s="32"/>
      <c r="FH93" s="32"/>
      <c r="FI93" s="32"/>
      <c r="FJ93" s="32"/>
      <c r="FK93" s="32"/>
      <c r="FL93" s="32"/>
      <c r="FM93" s="32"/>
      <c r="FN93" s="32"/>
      <c r="FO93" s="32"/>
      <c r="FP93" s="32"/>
      <c r="FQ93" s="32"/>
      <c r="FR93" s="32"/>
      <c r="FS93" s="32"/>
      <c r="FT93" s="32"/>
      <c r="FU93" s="32"/>
      <c r="FV93" s="32"/>
      <c r="FW93" s="32"/>
      <c r="FX93" s="32"/>
      <c r="FY93" s="32"/>
      <c r="FZ93" s="32"/>
      <c r="GA93" s="32"/>
      <c r="GB93" s="32"/>
      <c r="GC93" s="32"/>
      <c r="GD93" s="32"/>
      <c r="GE93" s="32"/>
      <c r="GF93" s="32"/>
      <c r="GG93" s="32"/>
      <c r="GH93" s="32"/>
      <c r="GI93" s="32"/>
      <c r="GJ93" s="32"/>
      <c r="GK93" s="32"/>
      <c r="GL93" s="32"/>
      <c r="GM93" s="32"/>
      <c r="GN93" s="32"/>
      <c r="GO93" s="32"/>
      <c r="GP93" s="32"/>
      <c r="GQ93" s="32"/>
      <c r="GR93" s="32"/>
      <c r="GS93" s="32"/>
      <c r="GT93" s="32"/>
      <c r="GU93" s="32"/>
      <c r="GV93" s="32"/>
      <c r="GW93" s="32"/>
      <c r="GX93" s="32"/>
      <c r="GY93" s="32"/>
      <c r="GZ93" s="32"/>
      <c r="HA93" s="32"/>
      <c r="HB93" s="32"/>
      <c r="HC93" s="32"/>
      <c r="HD93" s="32"/>
      <c r="HE93" s="32"/>
      <c r="HF93" s="32"/>
      <c r="HG93" s="32"/>
      <c r="HH93" s="32"/>
      <c r="HI93" s="32"/>
      <c r="HJ93" s="32"/>
      <c r="HK93" s="32"/>
      <c r="HL93" s="32"/>
      <c r="HM93" s="32"/>
      <c r="HN93" s="32"/>
      <c r="HO93" s="32"/>
      <c r="HP93" s="32"/>
      <c r="HQ93" s="32"/>
      <c r="HR93" s="32"/>
      <c r="HS93" s="32"/>
      <c r="HT93" s="32"/>
      <c r="HU93" s="32"/>
      <c r="HV93" s="32"/>
      <c r="HW93" s="32"/>
      <c r="HX93" s="32"/>
      <c r="HY93" s="32"/>
      <c r="HZ93" s="32"/>
      <c r="IA93" s="32"/>
      <c r="IB93" s="32"/>
      <c r="IC93" s="32"/>
      <c r="ID93" s="32"/>
      <c r="IE93" s="32"/>
      <c r="IF93" s="32"/>
      <c r="IG93" s="32"/>
      <c r="IH93" s="32"/>
      <c r="II93" s="32"/>
      <c r="IJ93" s="32"/>
      <c r="IK93" s="32"/>
      <c r="IL93" s="32"/>
      <c r="IM93" s="32"/>
      <c r="IN93" s="32"/>
      <c r="IO93" s="32"/>
      <c r="IP93" s="32"/>
      <c r="IQ93" s="32"/>
      <c r="IR93" s="32"/>
      <c r="IS93" s="32"/>
      <c r="IT93" s="32"/>
      <c r="IU93" s="32"/>
      <c r="IV93" s="32"/>
    </row>
    <row r="94" spans="1:256" x14ac:dyDescent="0.25">
      <c r="A94" s="123"/>
      <c r="B94" s="124"/>
      <c r="C94" s="124"/>
      <c r="D94" s="124" t="str">
        <f>IF((ISERROR(VLOOKUP($U94,Lookups!#REF!,4,FALSE)))=FALSE,((VLOOKUP($U94,Lookups!$A$2:$E$4199,4,FALSE))),"")</f>
        <v/>
      </c>
      <c r="E94" s="124" t="str">
        <f>IF((ISERROR(VLOOKUP($U94,Lookups!#REF!,5,FALSE)))=FALSE,((VLOOKUP($U94,Lookups!$A$2:$E$4199,5,FALSE))),"")</f>
        <v/>
      </c>
      <c r="F94" s="125"/>
      <c r="G94" s="126"/>
      <c r="H94" s="127"/>
      <c r="I94" s="128"/>
      <c r="J94" s="128"/>
      <c r="K94" s="129"/>
      <c r="L94" s="130"/>
      <c r="M94" s="131"/>
      <c r="N94" s="132"/>
      <c r="O94" s="130"/>
      <c r="P94" s="163" t="str">
        <f t="shared" si="5"/>
        <v/>
      </c>
      <c r="Q94" s="133" t="str">
        <f t="shared" si="6"/>
        <v/>
      </c>
      <c r="R94" s="134" t="str">
        <f t="shared" si="7"/>
        <v/>
      </c>
      <c r="S94" s="135"/>
      <c r="T94" s="136"/>
      <c r="U94" s="32" t="str">
        <f t="shared" si="8"/>
        <v/>
      </c>
      <c r="V94" s="124" t="str">
        <f t="shared" si="3"/>
        <v xml:space="preserve"> </v>
      </c>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32"/>
      <c r="BD94" s="32"/>
      <c r="BE94" s="32"/>
      <c r="BF94" s="32"/>
      <c r="BG94" s="32"/>
      <c r="BH94" s="32"/>
      <c r="BI94" s="32"/>
      <c r="BJ94" s="32"/>
      <c r="BK94" s="32"/>
      <c r="BL94" s="32"/>
      <c r="BM94" s="32"/>
      <c r="BN94" s="32"/>
      <c r="BO94" s="32"/>
      <c r="BP94" s="32"/>
      <c r="BQ94" s="32"/>
      <c r="BR94" s="32"/>
      <c r="BS94" s="32"/>
      <c r="BT94" s="32"/>
      <c r="BU94" s="32"/>
      <c r="BV94" s="32"/>
      <c r="BW94" s="32"/>
      <c r="BX94" s="32"/>
      <c r="BY94" s="32"/>
      <c r="BZ94" s="32"/>
      <c r="CA94" s="32"/>
      <c r="CB94" s="32"/>
      <c r="CC94" s="32"/>
      <c r="CD94" s="32"/>
      <c r="CE94" s="32"/>
      <c r="CF94" s="32"/>
      <c r="CG94" s="32"/>
      <c r="CH94" s="32"/>
      <c r="CI94" s="32"/>
      <c r="CJ94" s="32"/>
      <c r="CK94" s="32"/>
      <c r="CL94" s="32"/>
      <c r="CM94" s="32"/>
      <c r="CN94" s="32"/>
      <c r="CO94" s="32"/>
      <c r="CP94" s="32"/>
      <c r="CQ94" s="32"/>
      <c r="CR94" s="32"/>
      <c r="CS94" s="32"/>
      <c r="CT94" s="32"/>
      <c r="CU94" s="32"/>
      <c r="CV94" s="32"/>
      <c r="CW94" s="32"/>
      <c r="CX94" s="32"/>
      <c r="CY94" s="32"/>
      <c r="CZ94" s="32"/>
      <c r="DA94" s="32"/>
      <c r="DB94" s="32"/>
      <c r="DC94" s="32"/>
      <c r="DD94" s="32"/>
      <c r="DE94" s="32"/>
      <c r="DF94" s="32"/>
      <c r="DG94" s="32"/>
      <c r="DH94" s="32"/>
      <c r="DI94" s="32"/>
      <c r="DJ94" s="32"/>
      <c r="DK94" s="32"/>
      <c r="DL94" s="32"/>
      <c r="DM94" s="32"/>
      <c r="DN94" s="32"/>
      <c r="DO94" s="32"/>
      <c r="DP94" s="32"/>
      <c r="DQ94" s="32"/>
      <c r="DR94" s="32"/>
      <c r="DS94" s="32"/>
      <c r="DT94" s="32"/>
      <c r="DU94" s="32"/>
      <c r="DV94" s="32"/>
      <c r="DW94" s="32"/>
      <c r="DX94" s="32"/>
      <c r="DY94" s="32"/>
      <c r="DZ94" s="32"/>
      <c r="EA94" s="32"/>
      <c r="EB94" s="32"/>
      <c r="EC94" s="32"/>
      <c r="ED94" s="32"/>
      <c r="EE94" s="32"/>
      <c r="EF94" s="32"/>
      <c r="EG94" s="32"/>
      <c r="EH94" s="32"/>
      <c r="EI94" s="32"/>
      <c r="EJ94" s="32"/>
      <c r="EK94" s="32"/>
      <c r="EL94" s="32"/>
      <c r="EM94" s="32"/>
      <c r="EN94" s="32"/>
      <c r="EO94" s="32"/>
      <c r="EP94" s="32"/>
      <c r="EQ94" s="32"/>
      <c r="ER94" s="32"/>
      <c r="ES94" s="32"/>
      <c r="ET94" s="32"/>
      <c r="EU94" s="32"/>
      <c r="EV94" s="32"/>
      <c r="EW94" s="32"/>
      <c r="EX94" s="32"/>
      <c r="EY94" s="32"/>
      <c r="EZ94" s="32"/>
      <c r="FA94" s="32"/>
      <c r="FB94" s="32"/>
      <c r="FC94" s="32"/>
      <c r="FD94" s="32"/>
      <c r="FE94" s="32"/>
      <c r="FF94" s="32"/>
      <c r="FG94" s="32"/>
      <c r="FH94" s="32"/>
      <c r="FI94" s="32"/>
      <c r="FJ94" s="32"/>
      <c r="FK94" s="32"/>
      <c r="FL94" s="32"/>
      <c r="FM94" s="32"/>
      <c r="FN94" s="32"/>
      <c r="FO94" s="32"/>
      <c r="FP94" s="32"/>
      <c r="FQ94" s="32"/>
      <c r="FR94" s="32"/>
      <c r="FS94" s="32"/>
      <c r="FT94" s="32"/>
      <c r="FU94" s="32"/>
      <c r="FV94" s="32"/>
      <c r="FW94" s="32"/>
      <c r="FX94" s="32"/>
      <c r="FY94" s="32"/>
      <c r="FZ94" s="32"/>
      <c r="GA94" s="32"/>
      <c r="GB94" s="32"/>
      <c r="GC94" s="32"/>
      <c r="GD94" s="32"/>
      <c r="GE94" s="32"/>
      <c r="GF94" s="32"/>
      <c r="GG94" s="32"/>
      <c r="GH94" s="32"/>
      <c r="GI94" s="32"/>
      <c r="GJ94" s="32"/>
      <c r="GK94" s="32"/>
      <c r="GL94" s="32"/>
      <c r="GM94" s="32"/>
      <c r="GN94" s="32"/>
      <c r="GO94" s="32"/>
      <c r="GP94" s="32"/>
      <c r="GQ94" s="32"/>
      <c r="GR94" s="32"/>
      <c r="GS94" s="32"/>
      <c r="GT94" s="32"/>
      <c r="GU94" s="32"/>
      <c r="GV94" s="32"/>
      <c r="GW94" s="32"/>
      <c r="GX94" s="32"/>
      <c r="GY94" s="32"/>
      <c r="GZ94" s="32"/>
      <c r="HA94" s="32"/>
      <c r="HB94" s="32"/>
      <c r="HC94" s="32"/>
      <c r="HD94" s="32"/>
      <c r="HE94" s="32"/>
      <c r="HF94" s="32"/>
      <c r="HG94" s="32"/>
      <c r="HH94" s="32"/>
      <c r="HI94" s="32"/>
      <c r="HJ94" s="32"/>
      <c r="HK94" s="32"/>
      <c r="HL94" s="32"/>
      <c r="HM94" s="32"/>
      <c r="HN94" s="32"/>
      <c r="HO94" s="32"/>
      <c r="HP94" s="32"/>
      <c r="HQ94" s="32"/>
      <c r="HR94" s="32"/>
      <c r="HS94" s="32"/>
      <c r="HT94" s="32"/>
      <c r="HU94" s="32"/>
      <c r="HV94" s="32"/>
      <c r="HW94" s="32"/>
      <c r="HX94" s="32"/>
      <c r="HY94" s="32"/>
      <c r="HZ94" s="32"/>
      <c r="IA94" s="32"/>
      <c r="IB94" s="32"/>
      <c r="IC94" s="32"/>
      <c r="ID94" s="32"/>
      <c r="IE94" s="32"/>
      <c r="IF94" s="32"/>
      <c r="IG94" s="32"/>
      <c r="IH94" s="32"/>
      <c r="II94" s="32"/>
      <c r="IJ94" s="32"/>
      <c r="IK94" s="32"/>
      <c r="IL94" s="32"/>
      <c r="IM94" s="32"/>
      <c r="IN94" s="32"/>
      <c r="IO94" s="32"/>
      <c r="IP94" s="32"/>
      <c r="IQ94" s="32"/>
      <c r="IR94" s="32"/>
      <c r="IS94" s="32"/>
      <c r="IT94" s="32"/>
      <c r="IU94" s="32"/>
      <c r="IV94" s="32"/>
    </row>
    <row r="95" spans="1:256" x14ac:dyDescent="0.25">
      <c r="A95" s="137"/>
      <c r="B95" s="138"/>
      <c r="C95" s="138"/>
      <c r="D95" s="138" t="str">
        <f>IF((ISERROR(VLOOKUP($U95,Lookups!#REF!,4,FALSE)))=FALSE,((VLOOKUP($U95,Lookups!$A$2:$E$4199,4,FALSE))),"")</f>
        <v/>
      </c>
      <c r="E95" s="138" t="str">
        <f>IF((ISERROR(VLOOKUP($U95,Lookups!#REF!,5,FALSE)))=FALSE,((VLOOKUP($U95,Lookups!$A$2:$E$4199,5,FALSE))),"")</f>
        <v/>
      </c>
      <c r="F95" s="139"/>
      <c r="G95" s="140"/>
      <c r="H95" s="149"/>
      <c r="I95" s="141"/>
      <c r="J95" s="141"/>
      <c r="K95" s="150"/>
      <c r="L95" s="142"/>
      <c r="M95" s="143"/>
      <c r="N95" s="144"/>
      <c r="O95" s="142"/>
      <c r="P95" s="163" t="str">
        <f t="shared" si="5"/>
        <v/>
      </c>
      <c r="Q95" s="145" t="str">
        <f t="shared" si="6"/>
        <v/>
      </c>
      <c r="R95" s="146" t="str">
        <f t="shared" si="7"/>
        <v/>
      </c>
      <c r="S95" s="147"/>
      <c r="T95" s="148"/>
      <c r="U95" s="32" t="str">
        <f t="shared" si="8"/>
        <v/>
      </c>
      <c r="V95" s="247" t="str">
        <f t="shared" si="3"/>
        <v xml:space="preserve"> </v>
      </c>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c r="BA95" s="32"/>
      <c r="BB95" s="32"/>
      <c r="BC95" s="32"/>
      <c r="BD95" s="32"/>
      <c r="BE95" s="32"/>
      <c r="BF95" s="32"/>
      <c r="BG95" s="32"/>
      <c r="BH95" s="32"/>
      <c r="BI95" s="32"/>
      <c r="BJ95" s="32"/>
      <c r="BK95" s="32"/>
      <c r="BL95" s="32"/>
      <c r="BM95" s="32"/>
      <c r="BN95" s="32"/>
      <c r="BO95" s="32"/>
      <c r="BP95" s="32"/>
      <c r="BQ95" s="32"/>
      <c r="BR95" s="32"/>
      <c r="BS95" s="32"/>
      <c r="BT95" s="32"/>
      <c r="BU95" s="32"/>
      <c r="BV95" s="32"/>
      <c r="BW95" s="32"/>
      <c r="BX95" s="32"/>
      <c r="BY95" s="32"/>
      <c r="BZ95" s="32"/>
      <c r="CA95" s="32"/>
      <c r="CB95" s="32"/>
      <c r="CC95" s="32"/>
      <c r="CD95" s="32"/>
      <c r="CE95" s="32"/>
      <c r="CF95" s="32"/>
      <c r="CG95" s="32"/>
      <c r="CH95" s="32"/>
      <c r="CI95" s="32"/>
      <c r="CJ95" s="32"/>
      <c r="CK95" s="32"/>
      <c r="CL95" s="32"/>
      <c r="CM95" s="32"/>
      <c r="CN95" s="32"/>
      <c r="CO95" s="32"/>
      <c r="CP95" s="32"/>
      <c r="CQ95" s="32"/>
      <c r="CR95" s="32"/>
      <c r="CS95" s="32"/>
      <c r="CT95" s="32"/>
      <c r="CU95" s="32"/>
      <c r="CV95" s="32"/>
      <c r="CW95" s="32"/>
      <c r="CX95" s="32"/>
      <c r="CY95" s="32"/>
      <c r="CZ95" s="32"/>
      <c r="DA95" s="32"/>
      <c r="DB95" s="32"/>
      <c r="DC95" s="32"/>
      <c r="DD95" s="32"/>
      <c r="DE95" s="32"/>
      <c r="DF95" s="32"/>
      <c r="DG95" s="32"/>
      <c r="DH95" s="32"/>
      <c r="DI95" s="32"/>
      <c r="DJ95" s="32"/>
      <c r="DK95" s="32"/>
      <c r="DL95" s="32"/>
      <c r="DM95" s="32"/>
      <c r="DN95" s="32"/>
      <c r="DO95" s="32"/>
      <c r="DP95" s="32"/>
      <c r="DQ95" s="32"/>
      <c r="DR95" s="32"/>
      <c r="DS95" s="32"/>
      <c r="DT95" s="32"/>
      <c r="DU95" s="32"/>
      <c r="DV95" s="32"/>
      <c r="DW95" s="32"/>
      <c r="DX95" s="32"/>
      <c r="DY95" s="32"/>
      <c r="DZ95" s="32"/>
      <c r="EA95" s="32"/>
      <c r="EB95" s="32"/>
      <c r="EC95" s="32"/>
      <c r="ED95" s="32"/>
      <c r="EE95" s="32"/>
      <c r="EF95" s="32"/>
      <c r="EG95" s="32"/>
      <c r="EH95" s="32"/>
      <c r="EI95" s="32"/>
      <c r="EJ95" s="32"/>
      <c r="EK95" s="32"/>
      <c r="EL95" s="32"/>
      <c r="EM95" s="32"/>
      <c r="EN95" s="32"/>
      <c r="EO95" s="32"/>
      <c r="EP95" s="32"/>
      <c r="EQ95" s="32"/>
      <c r="ER95" s="32"/>
      <c r="ES95" s="32"/>
      <c r="ET95" s="32"/>
      <c r="EU95" s="32"/>
      <c r="EV95" s="32"/>
      <c r="EW95" s="32"/>
      <c r="EX95" s="32"/>
      <c r="EY95" s="32"/>
      <c r="EZ95" s="32"/>
      <c r="FA95" s="32"/>
      <c r="FB95" s="32"/>
      <c r="FC95" s="32"/>
      <c r="FD95" s="32"/>
      <c r="FE95" s="32"/>
      <c r="FF95" s="32"/>
      <c r="FG95" s="32"/>
      <c r="FH95" s="32"/>
      <c r="FI95" s="32"/>
      <c r="FJ95" s="32"/>
      <c r="FK95" s="32"/>
      <c r="FL95" s="32"/>
      <c r="FM95" s="32"/>
      <c r="FN95" s="32"/>
      <c r="FO95" s="32"/>
      <c r="FP95" s="32"/>
      <c r="FQ95" s="32"/>
      <c r="FR95" s="32"/>
      <c r="FS95" s="32"/>
      <c r="FT95" s="32"/>
      <c r="FU95" s="32"/>
      <c r="FV95" s="32"/>
      <c r="FW95" s="32"/>
      <c r="FX95" s="32"/>
      <c r="FY95" s="32"/>
      <c r="FZ95" s="32"/>
      <c r="GA95" s="32"/>
      <c r="GB95" s="32"/>
      <c r="GC95" s="32"/>
      <c r="GD95" s="32"/>
      <c r="GE95" s="32"/>
      <c r="GF95" s="32"/>
      <c r="GG95" s="32"/>
      <c r="GH95" s="32"/>
      <c r="GI95" s="32"/>
      <c r="GJ95" s="32"/>
      <c r="GK95" s="32"/>
      <c r="GL95" s="32"/>
      <c r="GM95" s="32"/>
      <c r="GN95" s="32"/>
      <c r="GO95" s="32"/>
      <c r="GP95" s="32"/>
      <c r="GQ95" s="32"/>
      <c r="GR95" s="32"/>
      <c r="GS95" s="32"/>
      <c r="GT95" s="32"/>
      <c r="GU95" s="32"/>
      <c r="GV95" s="32"/>
      <c r="GW95" s="32"/>
      <c r="GX95" s="32"/>
      <c r="GY95" s="32"/>
      <c r="GZ95" s="32"/>
      <c r="HA95" s="32"/>
      <c r="HB95" s="32"/>
      <c r="HC95" s="32"/>
      <c r="HD95" s="32"/>
      <c r="HE95" s="32"/>
      <c r="HF95" s="32"/>
      <c r="HG95" s="32"/>
      <c r="HH95" s="32"/>
      <c r="HI95" s="32"/>
      <c r="HJ95" s="32"/>
      <c r="HK95" s="32"/>
      <c r="HL95" s="32"/>
      <c r="HM95" s="32"/>
      <c r="HN95" s="32"/>
      <c r="HO95" s="32"/>
      <c r="HP95" s="32"/>
      <c r="HQ95" s="32"/>
      <c r="HR95" s="32"/>
      <c r="HS95" s="32"/>
      <c r="HT95" s="32"/>
      <c r="HU95" s="32"/>
      <c r="HV95" s="32"/>
      <c r="HW95" s="32"/>
      <c r="HX95" s="32"/>
      <c r="HY95" s="32"/>
      <c r="HZ95" s="32"/>
      <c r="IA95" s="32"/>
      <c r="IB95" s="32"/>
      <c r="IC95" s="32"/>
      <c r="ID95" s="32"/>
      <c r="IE95" s="32"/>
      <c r="IF95" s="32"/>
      <c r="IG95" s="32"/>
      <c r="IH95" s="32"/>
      <c r="II95" s="32"/>
      <c r="IJ95" s="32"/>
      <c r="IK95" s="32"/>
      <c r="IL95" s="32"/>
      <c r="IM95" s="32"/>
      <c r="IN95" s="32"/>
      <c r="IO95" s="32"/>
      <c r="IP95" s="32"/>
      <c r="IQ95" s="32"/>
      <c r="IR95" s="32"/>
      <c r="IS95" s="32"/>
      <c r="IT95" s="32"/>
      <c r="IU95" s="32"/>
      <c r="IV95" s="32"/>
    </row>
    <row r="96" spans="1:256" x14ac:dyDescent="0.25">
      <c r="A96" s="137"/>
      <c r="B96" s="138"/>
      <c r="C96" s="138"/>
      <c r="D96" s="138" t="str">
        <f>IF((ISERROR(VLOOKUP($U96,Lookups!#REF!,4,FALSE)))=FALSE,((VLOOKUP($U96,Lookups!$A$2:$E$4199,4,FALSE))),"")</f>
        <v/>
      </c>
      <c r="E96" s="138" t="str">
        <f>IF((ISERROR(VLOOKUP($U96,Lookups!#REF!,5,FALSE)))=FALSE,((VLOOKUP($U96,Lookups!$A$2:$E$4199,5,FALSE))),"")</f>
        <v/>
      </c>
      <c r="F96" s="139"/>
      <c r="G96" s="140"/>
      <c r="H96" s="149"/>
      <c r="I96" s="141"/>
      <c r="J96" s="141"/>
      <c r="K96" s="150"/>
      <c r="L96" s="142"/>
      <c r="M96" s="143"/>
      <c r="N96" s="144"/>
      <c r="O96" s="142"/>
      <c r="P96" s="163" t="str">
        <f t="shared" si="5"/>
        <v/>
      </c>
      <c r="Q96" s="145" t="str">
        <f t="shared" si="6"/>
        <v/>
      </c>
      <c r="R96" s="146" t="str">
        <f t="shared" si="7"/>
        <v/>
      </c>
      <c r="S96" s="147"/>
      <c r="T96" s="148"/>
      <c r="U96" s="32" t="str">
        <f t="shared" si="8"/>
        <v/>
      </c>
      <c r="V96" s="247" t="str">
        <f t="shared" si="3"/>
        <v xml:space="preserve"> </v>
      </c>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c r="BA96" s="32"/>
      <c r="BB96" s="32"/>
      <c r="BC96" s="32"/>
      <c r="BD96" s="32"/>
      <c r="BE96" s="32"/>
      <c r="BF96" s="32"/>
      <c r="BG96" s="32"/>
      <c r="BH96" s="32"/>
      <c r="BI96" s="32"/>
      <c r="BJ96" s="32"/>
      <c r="BK96" s="32"/>
      <c r="BL96" s="32"/>
      <c r="BM96" s="32"/>
      <c r="BN96" s="32"/>
      <c r="BO96" s="32"/>
      <c r="BP96" s="32"/>
      <c r="BQ96" s="32"/>
      <c r="BR96" s="32"/>
      <c r="BS96" s="32"/>
      <c r="BT96" s="32"/>
      <c r="BU96" s="32"/>
      <c r="BV96" s="32"/>
      <c r="BW96" s="32"/>
      <c r="BX96" s="32"/>
      <c r="BY96" s="32"/>
      <c r="BZ96" s="32"/>
      <c r="CA96" s="32"/>
      <c r="CB96" s="32"/>
      <c r="CC96" s="32"/>
      <c r="CD96" s="32"/>
      <c r="CE96" s="32"/>
      <c r="CF96" s="32"/>
      <c r="CG96" s="32"/>
      <c r="CH96" s="32"/>
      <c r="CI96" s="32"/>
      <c r="CJ96" s="32"/>
      <c r="CK96" s="32"/>
      <c r="CL96" s="32"/>
      <c r="CM96" s="32"/>
      <c r="CN96" s="32"/>
      <c r="CO96" s="32"/>
      <c r="CP96" s="32"/>
      <c r="CQ96" s="32"/>
      <c r="CR96" s="32"/>
      <c r="CS96" s="32"/>
      <c r="CT96" s="32"/>
      <c r="CU96" s="32"/>
      <c r="CV96" s="32"/>
      <c r="CW96" s="32"/>
      <c r="CX96" s="32"/>
      <c r="CY96" s="32"/>
      <c r="CZ96" s="32"/>
      <c r="DA96" s="32"/>
      <c r="DB96" s="32"/>
      <c r="DC96" s="32"/>
      <c r="DD96" s="32"/>
      <c r="DE96" s="32"/>
      <c r="DF96" s="32"/>
      <c r="DG96" s="32"/>
      <c r="DH96" s="32"/>
      <c r="DI96" s="32"/>
      <c r="DJ96" s="32"/>
      <c r="DK96" s="32"/>
      <c r="DL96" s="32"/>
      <c r="DM96" s="32"/>
      <c r="DN96" s="32"/>
      <c r="DO96" s="32"/>
      <c r="DP96" s="32"/>
      <c r="DQ96" s="32"/>
      <c r="DR96" s="32"/>
      <c r="DS96" s="32"/>
      <c r="DT96" s="32"/>
      <c r="DU96" s="32"/>
      <c r="DV96" s="32"/>
      <c r="DW96" s="32"/>
      <c r="DX96" s="32"/>
      <c r="DY96" s="32"/>
      <c r="DZ96" s="32"/>
      <c r="EA96" s="32"/>
      <c r="EB96" s="32"/>
      <c r="EC96" s="32"/>
      <c r="ED96" s="32"/>
      <c r="EE96" s="32"/>
      <c r="EF96" s="32"/>
      <c r="EG96" s="32"/>
      <c r="EH96" s="32"/>
      <c r="EI96" s="32"/>
      <c r="EJ96" s="32"/>
      <c r="EK96" s="32"/>
      <c r="EL96" s="32"/>
      <c r="EM96" s="32"/>
      <c r="EN96" s="32"/>
      <c r="EO96" s="32"/>
      <c r="EP96" s="32"/>
      <c r="EQ96" s="32"/>
      <c r="ER96" s="32"/>
      <c r="ES96" s="32"/>
      <c r="ET96" s="32"/>
      <c r="EU96" s="32"/>
      <c r="EV96" s="32"/>
      <c r="EW96" s="32"/>
      <c r="EX96" s="32"/>
      <c r="EY96" s="32"/>
      <c r="EZ96" s="32"/>
      <c r="FA96" s="32"/>
      <c r="FB96" s="32"/>
      <c r="FC96" s="32"/>
      <c r="FD96" s="32"/>
      <c r="FE96" s="32"/>
      <c r="FF96" s="32"/>
      <c r="FG96" s="32"/>
      <c r="FH96" s="32"/>
      <c r="FI96" s="32"/>
      <c r="FJ96" s="32"/>
      <c r="FK96" s="32"/>
      <c r="FL96" s="32"/>
      <c r="FM96" s="32"/>
      <c r="FN96" s="32"/>
      <c r="FO96" s="32"/>
      <c r="FP96" s="32"/>
      <c r="FQ96" s="32"/>
      <c r="FR96" s="32"/>
      <c r="FS96" s="32"/>
      <c r="FT96" s="32"/>
      <c r="FU96" s="32"/>
      <c r="FV96" s="32"/>
      <c r="FW96" s="32"/>
      <c r="FX96" s="32"/>
      <c r="FY96" s="32"/>
      <c r="FZ96" s="32"/>
      <c r="GA96" s="32"/>
      <c r="GB96" s="32"/>
      <c r="GC96" s="32"/>
      <c r="GD96" s="32"/>
      <c r="GE96" s="32"/>
      <c r="GF96" s="32"/>
      <c r="GG96" s="32"/>
      <c r="GH96" s="32"/>
      <c r="GI96" s="32"/>
      <c r="GJ96" s="32"/>
      <c r="GK96" s="32"/>
      <c r="GL96" s="32"/>
      <c r="GM96" s="32"/>
      <c r="GN96" s="32"/>
      <c r="GO96" s="32"/>
      <c r="GP96" s="32"/>
      <c r="GQ96" s="32"/>
      <c r="GR96" s="32"/>
      <c r="GS96" s="32"/>
      <c r="GT96" s="32"/>
      <c r="GU96" s="32"/>
      <c r="GV96" s="32"/>
      <c r="GW96" s="32"/>
      <c r="GX96" s="32"/>
      <c r="GY96" s="32"/>
      <c r="GZ96" s="32"/>
      <c r="HA96" s="32"/>
      <c r="HB96" s="32"/>
      <c r="HC96" s="32"/>
      <c r="HD96" s="32"/>
      <c r="HE96" s="32"/>
      <c r="HF96" s="32"/>
      <c r="HG96" s="32"/>
      <c r="HH96" s="32"/>
      <c r="HI96" s="32"/>
      <c r="HJ96" s="32"/>
      <c r="HK96" s="32"/>
      <c r="HL96" s="32"/>
      <c r="HM96" s="32"/>
      <c r="HN96" s="32"/>
      <c r="HO96" s="32"/>
      <c r="HP96" s="32"/>
      <c r="HQ96" s="32"/>
      <c r="HR96" s="32"/>
      <c r="HS96" s="32"/>
      <c r="HT96" s="32"/>
      <c r="HU96" s="32"/>
      <c r="HV96" s="32"/>
      <c r="HW96" s="32"/>
      <c r="HX96" s="32"/>
      <c r="HY96" s="32"/>
      <c r="HZ96" s="32"/>
      <c r="IA96" s="32"/>
      <c r="IB96" s="32"/>
      <c r="IC96" s="32"/>
      <c r="ID96" s="32"/>
      <c r="IE96" s="32"/>
      <c r="IF96" s="32"/>
      <c r="IG96" s="32"/>
      <c r="IH96" s="32"/>
      <c r="II96" s="32"/>
      <c r="IJ96" s="32"/>
      <c r="IK96" s="32"/>
      <c r="IL96" s="32"/>
      <c r="IM96" s="32"/>
      <c r="IN96" s="32"/>
      <c r="IO96" s="32"/>
      <c r="IP96" s="32"/>
      <c r="IQ96" s="32"/>
      <c r="IR96" s="32"/>
      <c r="IS96" s="32"/>
      <c r="IT96" s="32"/>
      <c r="IU96" s="32"/>
      <c r="IV96" s="32"/>
    </row>
    <row r="97" spans="1:256" x14ac:dyDescent="0.25">
      <c r="A97" s="137"/>
      <c r="B97" s="138"/>
      <c r="C97" s="138"/>
      <c r="D97" s="138" t="str">
        <f>IF((ISERROR(VLOOKUP($U97,Lookups!#REF!,4,FALSE)))=FALSE,((VLOOKUP($U97,Lookups!$A$2:$E$4199,4,FALSE))),"")</f>
        <v/>
      </c>
      <c r="E97" s="138" t="str">
        <f>IF((ISERROR(VLOOKUP($U97,Lookups!#REF!,5,FALSE)))=FALSE,((VLOOKUP($U97,Lookups!$A$2:$E$4199,5,FALSE))),"")</f>
        <v/>
      </c>
      <c r="F97" s="139"/>
      <c r="G97" s="140"/>
      <c r="H97" s="149"/>
      <c r="I97" s="141"/>
      <c r="J97" s="141"/>
      <c r="K97" s="150"/>
      <c r="L97" s="142"/>
      <c r="M97" s="143"/>
      <c r="N97" s="144"/>
      <c r="O97" s="142"/>
      <c r="P97" s="163" t="str">
        <f t="shared" si="5"/>
        <v/>
      </c>
      <c r="Q97" s="145" t="str">
        <f t="shared" si="6"/>
        <v/>
      </c>
      <c r="R97" s="146" t="str">
        <f t="shared" si="7"/>
        <v/>
      </c>
      <c r="S97" s="147"/>
      <c r="T97" s="148"/>
      <c r="U97" s="32" t="str">
        <f t="shared" si="8"/>
        <v/>
      </c>
      <c r="V97" s="247" t="str">
        <f t="shared" si="3"/>
        <v xml:space="preserve"> </v>
      </c>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c r="BA97" s="32"/>
      <c r="BB97" s="32"/>
      <c r="BC97" s="32"/>
      <c r="BD97" s="32"/>
      <c r="BE97" s="32"/>
      <c r="BF97" s="32"/>
      <c r="BG97" s="32"/>
      <c r="BH97" s="32"/>
      <c r="BI97" s="32"/>
      <c r="BJ97" s="32"/>
      <c r="BK97" s="32"/>
      <c r="BL97" s="32"/>
      <c r="BM97" s="32"/>
      <c r="BN97" s="32"/>
      <c r="BO97" s="32"/>
      <c r="BP97" s="32"/>
      <c r="BQ97" s="32"/>
      <c r="BR97" s="32"/>
      <c r="BS97" s="32"/>
      <c r="BT97" s="32"/>
      <c r="BU97" s="32"/>
      <c r="BV97" s="32"/>
      <c r="BW97" s="32"/>
      <c r="BX97" s="32"/>
      <c r="BY97" s="32"/>
      <c r="BZ97" s="32"/>
      <c r="CA97" s="32"/>
      <c r="CB97" s="32"/>
      <c r="CC97" s="32"/>
      <c r="CD97" s="32"/>
      <c r="CE97" s="32"/>
      <c r="CF97" s="32"/>
      <c r="CG97" s="32"/>
      <c r="CH97" s="32"/>
      <c r="CI97" s="32"/>
      <c r="CJ97" s="32"/>
      <c r="CK97" s="32"/>
      <c r="CL97" s="32"/>
      <c r="CM97" s="32"/>
      <c r="CN97" s="32"/>
      <c r="CO97" s="32"/>
      <c r="CP97" s="32"/>
      <c r="CQ97" s="32"/>
      <c r="CR97" s="32"/>
      <c r="CS97" s="32"/>
      <c r="CT97" s="32"/>
      <c r="CU97" s="32"/>
      <c r="CV97" s="32"/>
      <c r="CW97" s="32"/>
      <c r="CX97" s="32"/>
      <c r="CY97" s="32"/>
      <c r="CZ97" s="32"/>
      <c r="DA97" s="32"/>
      <c r="DB97" s="32"/>
      <c r="DC97" s="32"/>
      <c r="DD97" s="32"/>
      <c r="DE97" s="32"/>
      <c r="DF97" s="32"/>
      <c r="DG97" s="32"/>
      <c r="DH97" s="32"/>
      <c r="DI97" s="32"/>
      <c r="DJ97" s="32"/>
      <c r="DK97" s="32"/>
      <c r="DL97" s="32"/>
      <c r="DM97" s="32"/>
      <c r="DN97" s="32"/>
      <c r="DO97" s="32"/>
      <c r="DP97" s="32"/>
      <c r="DQ97" s="32"/>
      <c r="DR97" s="32"/>
      <c r="DS97" s="32"/>
      <c r="DT97" s="32"/>
      <c r="DU97" s="32"/>
      <c r="DV97" s="32"/>
      <c r="DW97" s="32"/>
      <c r="DX97" s="32"/>
      <c r="DY97" s="32"/>
      <c r="DZ97" s="32"/>
      <c r="EA97" s="32"/>
      <c r="EB97" s="32"/>
      <c r="EC97" s="32"/>
      <c r="ED97" s="32"/>
      <c r="EE97" s="32"/>
      <c r="EF97" s="32"/>
      <c r="EG97" s="32"/>
      <c r="EH97" s="32"/>
      <c r="EI97" s="32"/>
      <c r="EJ97" s="32"/>
      <c r="EK97" s="32"/>
      <c r="EL97" s="32"/>
      <c r="EM97" s="32"/>
      <c r="EN97" s="32"/>
      <c r="EO97" s="32"/>
      <c r="EP97" s="32"/>
      <c r="EQ97" s="32"/>
      <c r="ER97" s="32"/>
      <c r="ES97" s="32"/>
      <c r="ET97" s="32"/>
      <c r="EU97" s="32"/>
      <c r="EV97" s="32"/>
      <c r="EW97" s="32"/>
      <c r="EX97" s="32"/>
      <c r="EY97" s="32"/>
      <c r="EZ97" s="32"/>
      <c r="FA97" s="32"/>
      <c r="FB97" s="32"/>
      <c r="FC97" s="32"/>
      <c r="FD97" s="32"/>
      <c r="FE97" s="32"/>
      <c r="FF97" s="32"/>
      <c r="FG97" s="32"/>
      <c r="FH97" s="32"/>
      <c r="FI97" s="32"/>
      <c r="FJ97" s="32"/>
      <c r="FK97" s="32"/>
      <c r="FL97" s="32"/>
      <c r="FM97" s="32"/>
      <c r="FN97" s="32"/>
      <c r="FO97" s="32"/>
      <c r="FP97" s="32"/>
      <c r="FQ97" s="32"/>
      <c r="FR97" s="32"/>
      <c r="FS97" s="32"/>
      <c r="FT97" s="32"/>
      <c r="FU97" s="32"/>
      <c r="FV97" s="32"/>
      <c r="FW97" s="32"/>
      <c r="FX97" s="32"/>
      <c r="FY97" s="32"/>
      <c r="FZ97" s="32"/>
      <c r="GA97" s="32"/>
      <c r="GB97" s="32"/>
      <c r="GC97" s="32"/>
      <c r="GD97" s="32"/>
      <c r="GE97" s="32"/>
      <c r="GF97" s="32"/>
      <c r="GG97" s="32"/>
      <c r="GH97" s="32"/>
      <c r="GI97" s="32"/>
      <c r="GJ97" s="32"/>
      <c r="GK97" s="32"/>
      <c r="GL97" s="32"/>
      <c r="GM97" s="32"/>
      <c r="GN97" s="32"/>
      <c r="GO97" s="32"/>
      <c r="GP97" s="32"/>
      <c r="GQ97" s="32"/>
      <c r="GR97" s="32"/>
      <c r="GS97" s="32"/>
      <c r="GT97" s="32"/>
      <c r="GU97" s="32"/>
      <c r="GV97" s="32"/>
      <c r="GW97" s="32"/>
      <c r="GX97" s="32"/>
      <c r="GY97" s="32"/>
      <c r="GZ97" s="32"/>
      <c r="HA97" s="32"/>
      <c r="HB97" s="32"/>
      <c r="HC97" s="32"/>
      <c r="HD97" s="32"/>
      <c r="HE97" s="32"/>
      <c r="HF97" s="32"/>
      <c r="HG97" s="32"/>
      <c r="HH97" s="32"/>
      <c r="HI97" s="32"/>
      <c r="HJ97" s="32"/>
      <c r="HK97" s="32"/>
      <c r="HL97" s="32"/>
      <c r="HM97" s="32"/>
      <c r="HN97" s="32"/>
      <c r="HO97" s="32"/>
      <c r="HP97" s="32"/>
      <c r="HQ97" s="32"/>
      <c r="HR97" s="32"/>
      <c r="HS97" s="32"/>
      <c r="HT97" s="32"/>
      <c r="HU97" s="32"/>
      <c r="HV97" s="32"/>
      <c r="HW97" s="32"/>
      <c r="HX97" s="32"/>
      <c r="HY97" s="32"/>
      <c r="HZ97" s="32"/>
      <c r="IA97" s="32"/>
      <c r="IB97" s="32"/>
      <c r="IC97" s="32"/>
      <c r="ID97" s="32"/>
      <c r="IE97" s="32"/>
      <c r="IF97" s="32"/>
      <c r="IG97" s="32"/>
      <c r="IH97" s="32"/>
      <c r="II97" s="32"/>
      <c r="IJ97" s="32"/>
      <c r="IK97" s="32"/>
      <c r="IL97" s="32"/>
      <c r="IM97" s="32"/>
      <c r="IN97" s="32"/>
      <c r="IO97" s="32"/>
      <c r="IP97" s="32"/>
      <c r="IQ97" s="32"/>
      <c r="IR97" s="32"/>
      <c r="IS97" s="32"/>
      <c r="IT97" s="32"/>
      <c r="IU97" s="32"/>
      <c r="IV97" s="32"/>
    </row>
    <row r="98" spans="1:256" x14ac:dyDescent="0.25">
      <c r="A98" s="123"/>
      <c r="B98" s="124"/>
      <c r="C98" s="124"/>
      <c r="D98" s="124" t="str">
        <f>IF((ISERROR(VLOOKUP($U98,Lookups!#REF!,4,FALSE)))=FALSE,((VLOOKUP($U98,Lookups!$A$2:$E$4199,4,FALSE))),"")</f>
        <v/>
      </c>
      <c r="E98" s="124" t="str">
        <f>IF((ISERROR(VLOOKUP($U98,Lookups!#REF!,5,FALSE)))=FALSE,((VLOOKUP($U98,Lookups!$A$2:$E$4199,5,FALSE))),"")</f>
        <v/>
      </c>
      <c r="F98" s="125"/>
      <c r="G98" s="126"/>
      <c r="H98" s="127"/>
      <c r="I98" s="128"/>
      <c r="J98" s="128"/>
      <c r="K98" s="129"/>
      <c r="L98" s="130"/>
      <c r="M98" s="131"/>
      <c r="N98" s="132"/>
      <c r="O98" s="130"/>
      <c r="P98" s="163" t="str">
        <f t="shared" si="5"/>
        <v/>
      </c>
      <c r="Q98" s="133" t="str">
        <f t="shared" si="6"/>
        <v/>
      </c>
      <c r="R98" s="134" t="str">
        <f t="shared" si="7"/>
        <v/>
      </c>
      <c r="S98" s="135"/>
      <c r="T98" s="136"/>
      <c r="U98" s="32" t="str">
        <f t="shared" si="8"/>
        <v/>
      </c>
      <c r="V98" s="124" t="str">
        <f t="shared" si="3"/>
        <v xml:space="preserve"> </v>
      </c>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c r="BA98" s="32"/>
      <c r="BB98" s="32"/>
      <c r="BC98" s="32"/>
      <c r="BD98" s="32"/>
      <c r="BE98" s="32"/>
      <c r="BF98" s="32"/>
      <c r="BG98" s="32"/>
      <c r="BH98" s="32"/>
      <c r="BI98" s="32"/>
      <c r="BJ98" s="32"/>
      <c r="BK98" s="32"/>
      <c r="BL98" s="32"/>
      <c r="BM98" s="32"/>
      <c r="BN98" s="32"/>
      <c r="BO98" s="32"/>
      <c r="BP98" s="32"/>
      <c r="BQ98" s="32"/>
      <c r="BR98" s="32"/>
      <c r="BS98" s="32"/>
      <c r="BT98" s="32"/>
      <c r="BU98" s="32"/>
      <c r="BV98" s="32"/>
      <c r="BW98" s="32"/>
      <c r="BX98" s="32"/>
      <c r="BY98" s="32"/>
      <c r="BZ98" s="32"/>
      <c r="CA98" s="32"/>
      <c r="CB98" s="32"/>
      <c r="CC98" s="32"/>
      <c r="CD98" s="32"/>
      <c r="CE98" s="32"/>
      <c r="CF98" s="32"/>
      <c r="CG98" s="32"/>
      <c r="CH98" s="32"/>
      <c r="CI98" s="32"/>
      <c r="CJ98" s="32"/>
      <c r="CK98" s="32"/>
      <c r="CL98" s="32"/>
      <c r="CM98" s="32"/>
      <c r="CN98" s="32"/>
      <c r="CO98" s="32"/>
      <c r="CP98" s="32"/>
      <c r="CQ98" s="32"/>
      <c r="CR98" s="32"/>
      <c r="CS98" s="32"/>
      <c r="CT98" s="32"/>
      <c r="CU98" s="32"/>
      <c r="CV98" s="32"/>
      <c r="CW98" s="32"/>
      <c r="CX98" s="32"/>
      <c r="CY98" s="32"/>
      <c r="CZ98" s="32"/>
      <c r="DA98" s="32"/>
      <c r="DB98" s="32"/>
      <c r="DC98" s="32"/>
      <c r="DD98" s="32"/>
      <c r="DE98" s="32"/>
      <c r="DF98" s="32"/>
      <c r="DG98" s="32"/>
      <c r="DH98" s="32"/>
      <c r="DI98" s="32"/>
      <c r="DJ98" s="32"/>
      <c r="DK98" s="32"/>
      <c r="DL98" s="32"/>
      <c r="DM98" s="32"/>
      <c r="DN98" s="32"/>
      <c r="DO98" s="32"/>
      <c r="DP98" s="32"/>
      <c r="DQ98" s="32"/>
      <c r="DR98" s="32"/>
      <c r="DS98" s="32"/>
      <c r="DT98" s="32"/>
      <c r="DU98" s="32"/>
      <c r="DV98" s="32"/>
      <c r="DW98" s="32"/>
      <c r="DX98" s="32"/>
      <c r="DY98" s="32"/>
      <c r="DZ98" s="32"/>
      <c r="EA98" s="32"/>
      <c r="EB98" s="32"/>
      <c r="EC98" s="32"/>
      <c r="ED98" s="32"/>
      <c r="EE98" s="32"/>
      <c r="EF98" s="32"/>
      <c r="EG98" s="32"/>
      <c r="EH98" s="32"/>
      <c r="EI98" s="32"/>
      <c r="EJ98" s="32"/>
      <c r="EK98" s="32"/>
      <c r="EL98" s="32"/>
      <c r="EM98" s="32"/>
      <c r="EN98" s="32"/>
      <c r="EO98" s="32"/>
      <c r="EP98" s="32"/>
      <c r="EQ98" s="32"/>
      <c r="ER98" s="32"/>
      <c r="ES98" s="32"/>
      <c r="ET98" s="32"/>
      <c r="EU98" s="32"/>
      <c r="EV98" s="32"/>
      <c r="EW98" s="32"/>
      <c r="EX98" s="32"/>
      <c r="EY98" s="32"/>
      <c r="EZ98" s="32"/>
      <c r="FA98" s="32"/>
      <c r="FB98" s="32"/>
      <c r="FC98" s="32"/>
      <c r="FD98" s="32"/>
      <c r="FE98" s="32"/>
      <c r="FF98" s="32"/>
      <c r="FG98" s="32"/>
      <c r="FH98" s="32"/>
      <c r="FI98" s="32"/>
      <c r="FJ98" s="32"/>
      <c r="FK98" s="32"/>
      <c r="FL98" s="32"/>
      <c r="FM98" s="32"/>
      <c r="FN98" s="32"/>
      <c r="FO98" s="32"/>
      <c r="FP98" s="32"/>
      <c r="FQ98" s="32"/>
      <c r="FR98" s="32"/>
      <c r="FS98" s="32"/>
      <c r="FT98" s="32"/>
      <c r="FU98" s="32"/>
      <c r="FV98" s="32"/>
      <c r="FW98" s="32"/>
      <c r="FX98" s="32"/>
      <c r="FY98" s="32"/>
      <c r="FZ98" s="32"/>
      <c r="GA98" s="32"/>
      <c r="GB98" s="32"/>
      <c r="GC98" s="32"/>
      <c r="GD98" s="32"/>
      <c r="GE98" s="32"/>
      <c r="GF98" s="32"/>
      <c r="GG98" s="32"/>
      <c r="GH98" s="32"/>
      <c r="GI98" s="32"/>
      <c r="GJ98" s="32"/>
      <c r="GK98" s="32"/>
      <c r="GL98" s="32"/>
      <c r="GM98" s="32"/>
      <c r="GN98" s="32"/>
      <c r="GO98" s="32"/>
      <c r="GP98" s="32"/>
      <c r="GQ98" s="32"/>
      <c r="GR98" s="32"/>
      <c r="GS98" s="32"/>
      <c r="GT98" s="32"/>
      <c r="GU98" s="32"/>
      <c r="GV98" s="32"/>
      <c r="GW98" s="32"/>
      <c r="GX98" s="32"/>
      <c r="GY98" s="32"/>
      <c r="GZ98" s="32"/>
      <c r="HA98" s="32"/>
      <c r="HB98" s="32"/>
      <c r="HC98" s="32"/>
      <c r="HD98" s="32"/>
      <c r="HE98" s="32"/>
      <c r="HF98" s="32"/>
      <c r="HG98" s="32"/>
      <c r="HH98" s="32"/>
      <c r="HI98" s="32"/>
      <c r="HJ98" s="32"/>
      <c r="HK98" s="32"/>
      <c r="HL98" s="32"/>
      <c r="HM98" s="32"/>
      <c r="HN98" s="32"/>
      <c r="HO98" s="32"/>
      <c r="HP98" s="32"/>
      <c r="HQ98" s="32"/>
      <c r="HR98" s="32"/>
      <c r="HS98" s="32"/>
      <c r="HT98" s="32"/>
      <c r="HU98" s="32"/>
      <c r="HV98" s="32"/>
      <c r="HW98" s="32"/>
      <c r="HX98" s="32"/>
      <c r="HY98" s="32"/>
      <c r="HZ98" s="32"/>
      <c r="IA98" s="32"/>
      <c r="IB98" s="32"/>
      <c r="IC98" s="32"/>
      <c r="ID98" s="32"/>
      <c r="IE98" s="32"/>
      <c r="IF98" s="32"/>
      <c r="IG98" s="32"/>
      <c r="IH98" s="32"/>
      <c r="II98" s="32"/>
      <c r="IJ98" s="32"/>
      <c r="IK98" s="32"/>
      <c r="IL98" s="32"/>
      <c r="IM98" s="32"/>
      <c r="IN98" s="32"/>
      <c r="IO98" s="32"/>
      <c r="IP98" s="32"/>
      <c r="IQ98" s="32"/>
      <c r="IR98" s="32"/>
      <c r="IS98" s="32"/>
      <c r="IT98" s="32"/>
      <c r="IU98" s="32"/>
      <c r="IV98" s="32"/>
    </row>
    <row r="99" spans="1:256" x14ac:dyDescent="0.25">
      <c r="A99" s="123"/>
      <c r="B99" s="124"/>
      <c r="C99" s="124"/>
      <c r="D99" s="124" t="str">
        <f>IF((ISERROR(VLOOKUP($U99,Lookups!#REF!,4,FALSE)))=FALSE,((VLOOKUP($U99,Lookups!$A$2:$E$4199,4,FALSE))),"")</f>
        <v/>
      </c>
      <c r="E99" s="124" t="str">
        <f>IF((ISERROR(VLOOKUP($U99,Lookups!#REF!,5,FALSE)))=FALSE,((VLOOKUP($U99,Lookups!$A$2:$E$4199,5,FALSE))),"")</f>
        <v/>
      </c>
      <c r="F99" s="125"/>
      <c r="G99" s="126"/>
      <c r="H99" s="127"/>
      <c r="I99" s="128"/>
      <c r="J99" s="128"/>
      <c r="K99" s="129"/>
      <c r="L99" s="130"/>
      <c r="M99" s="131"/>
      <c r="N99" s="132"/>
      <c r="O99" s="130"/>
      <c r="P99" s="163" t="str">
        <f t="shared" si="5"/>
        <v/>
      </c>
      <c r="Q99" s="133" t="str">
        <f t="shared" si="6"/>
        <v/>
      </c>
      <c r="R99" s="134" t="str">
        <f t="shared" si="7"/>
        <v/>
      </c>
      <c r="S99" s="135"/>
      <c r="T99" s="136"/>
      <c r="U99" s="32" t="str">
        <f t="shared" si="8"/>
        <v/>
      </c>
      <c r="V99" s="124" t="str">
        <f t="shared" si="3"/>
        <v xml:space="preserve"> </v>
      </c>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c r="BA99" s="32"/>
      <c r="BB99" s="32"/>
      <c r="BC99" s="32"/>
      <c r="BD99" s="32"/>
      <c r="BE99" s="32"/>
      <c r="BF99" s="32"/>
      <c r="BG99" s="32"/>
      <c r="BH99" s="32"/>
      <c r="BI99" s="32"/>
      <c r="BJ99" s="32"/>
      <c r="BK99" s="32"/>
      <c r="BL99" s="32"/>
      <c r="BM99" s="32"/>
      <c r="BN99" s="32"/>
      <c r="BO99" s="32"/>
      <c r="BP99" s="32"/>
      <c r="BQ99" s="32"/>
      <c r="BR99" s="32"/>
      <c r="BS99" s="32"/>
      <c r="BT99" s="32"/>
      <c r="BU99" s="32"/>
      <c r="BV99" s="32"/>
      <c r="BW99" s="32"/>
      <c r="BX99" s="32"/>
      <c r="BY99" s="32"/>
      <c r="BZ99" s="32"/>
      <c r="CA99" s="32"/>
      <c r="CB99" s="32"/>
      <c r="CC99" s="32"/>
      <c r="CD99" s="32"/>
      <c r="CE99" s="32"/>
      <c r="CF99" s="32"/>
      <c r="CG99" s="32"/>
      <c r="CH99" s="32"/>
      <c r="CI99" s="32"/>
      <c r="CJ99" s="32"/>
      <c r="CK99" s="32"/>
      <c r="CL99" s="32"/>
      <c r="CM99" s="32"/>
      <c r="CN99" s="32"/>
      <c r="CO99" s="32"/>
      <c r="CP99" s="32"/>
      <c r="CQ99" s="32"/>
      <c r="CR99" s="32"/>
      <c r="CS99" s="32"/>
      <c r="CT99" s="32"/>
      <c r="CU99" s="32"/>
      <c r="CV99" s="32"/>
      <c r="CW99" s="32"/>
      <c r="CX99" s="32"/>
      <c r="CY99" s="32"/>
      <c r="CZ99" s="32"/>
      <c r="DA99" s="32"/>
      <c r="DB99" s="32"/>
      <c r="DC99" s="32"/>
      <c r="DD99" s="32"/>
      <c r="DE99" s="32"/>
      <c r="DF99" s="32"/>
      <c r="DG99" s="32"/>
      <c r="DH99" s="32"/>
      <c r="DI99" s="32"/>
      <c r="DJ99" s="32"/>
      <c r="DK99" s="32"/>
      <c r="DL99" s="32"/>
      <c r="DM99" s="32"/>
      <c r="DN99" s="32"/>
      <c r="DO99" s="32"/>
      <c r="DP99" s="32"/>
      <c r="DQ99" s="32"/>
      <c r="DR99" s="32"/>
      <c r="DS99" s="32"/>
      <c r="DT99" s="32"/>
      <c r="DU99" s="32"/>
      <c r="DV99" s="32"/>
      <c r="DW99" s="32"/>
      <c r="DX99" s="32"/>
      <c r="DY99" s="32"/>
      <c r="DZ99" s="32"/>
      <c r="EA99" s="32"/>
      <c r="EB99" s="32"/>
      <c r="EC99" s="32"/>
      <c r="ED99" s="32"/>
      <c r="EE99" s="32"/>
      <c r="EF99" s="32"/>
      <c r="EG99" s="32"/>
      <c r="EH99" s="32"/>
      <c r="EI99" s="32"/>
      <c r="EJ99" s="32"/>
      <c r="EK99" s="32"/>
      <c r="EL99" s="32"/>
      <c r="EM99" s="32"/>
      <c r="EN99" s="32"/>
      <c r="EO99" s="32"/>
      <c r="EP99" s="32"/>
      <c r="EQ99" s="32"/>
      <c r="ER99" s="32"/>
      <c r="ES99" s="32"/>
      <c r="ET99" s="32"/>
      <c r="EU99" s="32"/>
      <c r="EV99" s="32"/>
      <c r="EW99" s="32"/>
      <c r="EX99" s="32"/>
      <c r="EY99" s="32"/>
      <c r="EZ99" s="32"/>
      <c r="FA99" s="32"/>
      <c r="FB99" s="32"/>
      <c r="FC99" s="32"/>
      <c r="FD99" s="32"/>
      <c r="FE99" s="32"/>
      <c r="FF99" s="32"/>
      <c r="FG99" s="32"/>
      <c r="FH99" s="32"/>
      <c r="FI99" s="32"/>
      <c r="FJ99" s="32"/>
      <c r="FK99" s="32"/>
      <c r="FL99" s="32"/>
      <c r="FM99" s="32"/>
      <c r="FN99" s="32"/>
      <c r="FO99" s="32"/>
      <c r="FP99" s="32"/>
      <c r="FQ99" s="32"/>
      <c r="FR99" s="32"/>
      <c r="FS99" s="32"/>
      <c r="FT99" s="32"/>
      <c r="FU99" s="32"/>
      <c r="FV99" s="32"/>
      <c r="FW99" s="32"/>
      <c r="FX99" s="32"/>
      <c r="FY99" s="32"/>
      <c r="FZ99" s="32"/>
      <c r="GA99" s="32"/>
      <c r="GB99" s="32"/>
      <c r="GC99" s="32"/>
      <c r="GD99" s="32"/>
      <c r="GE99" s="32"/>
      <c r="GF99" s="32"/>
      <c r="GG99" s="32"/>
      <c r="GH99" s="32"/>
      <c r="GI99" s="32"/>
      <c r="GJ99" s="32"/>
      <c r="GK99" s="32"/>
      <c r="GL99" s="32"/>
      <c r="GM99" s="32"/>
      <c r="GN99" s="32"/>
      <c r="GO99" s="32"/>
      <c r="GP99" s="32"/>
      <c r="GQ99" s="32"/>
      <c r="GR99" s="32"/>
      <c r="GS99" s="32"/>
      <c r="GT99" s="32"/>
      <c r="GU99" s="32"/>
      <c r="GV99" s="32"/>
      <c r="GW99" s="32"/>
      <c r="GX99" s="32"/>
      <c r="GY99" s="32"/>
      <c r="GZ99" s="32"/>
      <c r="HA99" s="32"/>
      <c r="HB99" s="32"/>
      <c r="HC99" s="32"/>
      <c r="HD99" s="32"/>
      <c r="HE99" s="32"/>
      <c r="HF99" s="32"/>
      <c r="HG99" s="32"/>
      <c r="HH99" s="32"/>
      <c r="HI99" s="32"/>
      <c r="HJ99" s="32"/>
      <c r="HK99" s="32"/>
      <c r="HL99" s="32"/>
      <c r="HM99" s="32"/>
      <c r="HN99" s="32"/>
      <c r="HO99" s="32"/>
      <c r="HP99" s="32"/>
      <c r="HQ99" s="32"/>
      <c r="HR99" s="32"/>
      <c r="HS99" s="32"/>
      <c r="HT99" s="32"/>
      <c r="HU99" s="32"/>
      <c r="HV99" s="32"/>
      <c r="HW99" s="32"/>
      <c r="HX99" s="32"/>
      <c r="HY99" s="32"/>
      <c r="HZ99" s="32"/>
      <c r="IA99" s="32"/>
      <c r="IB99" s="32"/>
      <c r="IC99" s="32"/>
      <c r="ID99" s="32"/>
      <c r="IE99" s="32"/>
      <c r="IF99" s="32"/>
      <c r="IG99" s="32"/>
      <c r="IH99" s="32"/>
      <c r="II99" s="32"/>
      <c r="IJ99" s="32"/>
      <c r="IK99" s="32"/>
      <c r="IL99" s="32"/>
      <c r="IM99" s="32"/>
      <c r="IN99" s="32"/>
      <c r="IO99" s="32"/>
      <c r="IP99" s="32"/>
      <c r="IQ99" s="32"/>
      <c r="IR99" s="32"/>
      <c r="IS99" s="32"/>
      <c r="IT99" s="32"/>
      <c r="IU99" s="32"/>
      <c r="IV99" s="32"/>
    </row>
    <row r="100" spans="1:256" x14ac:dyDescent="0.25">
      <c r="A100" s="137"/>
      <c r="B100" s="138"/>
      <c r="C100" s="138"/>
      <c r="D100" s="138" t="str">
        <f>IF((ISERROR(VLOOKUP($U100,Lookups!#REF!,4,FALSE)))=FALSE,((VLOOKUP($U100,Lookups!$A$2:$E$4199,4,FALSE))),"")</f>
        <v/>
      </c>
      <c r="E100" s="138" t="str">
        <f>IF((ISERROR(VLOOKUP($U100,Lookups!#REF!,5,FALSE)))=FALSE,((VLOOKUP($U100,Lookups!$A$2:$E$4199,5,FALSE))),"")</f>
        <v/>
      </c>
      <c r="F100" s="139"/>
      <c r="G100" s="140"/>
      <c r="H100" s="149"/>
      <c r="I100" s="141"/>
      <c r="J100" s="141"/>
      <c r="K100" s="150"/>
      <c r="L100" s="142"/>
      <c r="M100" s="143"/>
      <c r="N100" s="144"/>
      <c r="O100" s="142"/>
      <c r="P100" s="163" t="str">
        <f t="shared" si="5"/>
        <v/>
      </c>
      <c r="Q100" s="145" t="str">
        <f t="shared" si="6"/>
        <v/>
      </c>
      <c r="R100" s="146" t="str">
        <f t="shared" si="7"/>
        <v/>
      </c>
      <c r="S100" s="147"/>
      <c r="T100" s="148"/>
      <c r="U100" s="32" t="str">
        <f t="shared" si="8"/>
        <v/>
      </c>
      <c r="V100" s="247" t="str">
        <f t="shared" si="3"/>
        <v xml:space="preserve"> </v>
      </c>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c r="BA100" s="32"/>
      <c r="BB100" s="32"/>
      <c r="BC100" s="32"/>
      <c r="BD100" s="32"/>
      <c r="BE100" s="32"/>
      <c r="BF100" s="32"/>
      <c r="BG100" s="32"/>
      <c r="BH100" s="32"/>
      <c r="BI100" s="32"/>
      <c r="BJ100" s="32"/>
      <c r="BK100" s="32"/>
      <c r="BL100" s="32"/>
      <c r="BM100" s="32"/>
      <c r="BN100" s="32"/>
      <c r="BO100" s="32"/>
      <c r="BP100" s="32"/>
      <c r="BQ100" s="32"/>
      <c r="BR100" s="32"/>
      <c r="BS100" s="32"/>
      <c r="BT100" s="32"/>
      <c r="BU100" s="32"/>
      <c r="BV100" s="32"/>
      <c r="BW100" s="32"/>
      <c r="BX100" s="32"/>
      <c r="BY100" s="32"/>
      <c r="BZ100" s="32"/>
      <c r="CA100" s="32"/>
      <c r="CB100" s="32"/>
      <c r="CC100" s="32"/>
      <c r="CD100" s="32"/>
      <c r="CE100" s="32"/>
      <c r="CF100" s="32"/>
      <c r="CG100" s="32"/>
      <c r="CH100" s="32"/>
      <c r="CI100" s="32"/>
      <c r="CJ100" s="32"/>
      <c r="CK100" s="32"/>
      <c r="CL100" s="32"/>
      <c r="CM100" s="32"/>
      <c r="CN100" s="32"/>
      <c r="CO100" s="32"/>
      <c r="CP100" s="32"/>
      <c r="CQ100" s="32"/>
      <c r="CR100" s="32"/>
      <c r="CS100" s="32"/>
      <c r="CT100" s="32"/>
      <c r="CU100" s="32"/>
      <c r="CV100" s="32"/>
      <c r="CW100" s="32"/>
      <c r="CX100" s="32"/>
      <c r="CY100" s="32"/>
      <c r="CZ100" s="32"/>
      <c r="DA100" s="32"/>
      <c r="DB100" s="32"/>
      <c r="DC100" s="32"/>
      <c r="DD100" s="32"/>
      <c r="DE100" s="32"/>
      <c r="DF100" s="32"/>
      <c r="DG100" s="32"/>
      <c r="DH100" s="32"/>
      <c r="DI100" s="32"/>
      <c r="DJ100" s="32"/>
      <c r="DK100" s="32"/>
      <c r="DL100" s="32"/>
      <c r="DM100" s="32"/>
      <c r="DN100" s="32"/>
      <c r="DO100" s="32"/>
      <c r="DP100" s="32"/>
      <c r="DQ100" s="32"/>
      <c r="DR100" s="32"/>
      <c r="DS100" s="32"/>
      <c r="DT100" s="32"/>
      <c r="DU100" s="32"/>
      <c r="DV100" s="32"/>
      <c r="DW100" s="32"/>
      <c r="DX100" s="32"/>
      <c r="DY100" s="32"/>
      <c r="DZ100" s="32"/>
      <c r="EA100" s="32"/>
      <c r="EB100" s="32"/>
      <c r="EC100" s="32"/>
      <c r="ED100" s="32"/>
      <c r="EE100" s="32"/>
      <c r="EF100" s="32"/>
      <c r="EG100" s="32"/>
      <c r="EH100" s="32"/>
      <c r="EI100" s="32"/>
      <c r="EJ100" s="32"/>
      <c r="EK100" s="32"/>
      <c r="EL100" s="32"/>
      <c r="EM100" s="32"/>
      <c r="EN100" s="32"/>
      <c r="EO100" s="32"/>
      <c r="EP100" s="32"/>
      <c r="EQ100" s="32"/>
      <c r="ER100" s="32"/>
      <c r="ES100" s="32"/>
      <c r="ET100" s="32"/>
      <c r="EU100" s="32"/>
      <c r="EV100" s="32"/>
      <c r="EW100" s="32"/>
      <c r="EX100" s="32"/>
      <c r="EY100" s="32"/>
      <c r="EZ100" s="32"/>
      <c r="FA100" s="32"/>
      <c r="FB100" s="32"/>
      <c r="FC100" s="32"/>
      <c r="FD100" s="32"/>
      <c r="FE100" s="32"/>
      <c r="FF100" s="32"/>
      <c r="FG100" s="32"/>
      <c r="FH100" s="32"/>
      <c r="FI100" s="32"/>
      <c r="FJ100" s="32"/>
      <c r="FK100" s="32"/>
      <c r="FL100" s="32"/>
      <c r="FM100" s="32"/>
      <c r="FN100" s="32"/>
      <c r="FO100" s="32"/>
      <c r="FP100" s="32"/>
      <c r="FQ100" s="32"/>
      <c r="FR100" s="32"/>
      <c r="FS100" s="32"/>
      <c r="FT100" s="32"/>
      <c r="FU100" s="32"/>
      <c r="FV100" s="32"/>
      <c r="FW100" s="32"/>
      <c r="FX100" s="32"/>
      <c r="FY100" s="32"/>
      <c r="FZ100" s="32"/>
      <c r="GA100" s="32"/>
      <c r="GB100" s="32"/>
      <c r="GC100" s="32"/>
      <c r="GD100" s="32"/>
      <c r="GE100" s="32"/>
      <c r="GF100" s="32"/>
      <c r="GG100" s="32"/>
      <c r="GH100" s="32"/>
      <c r="GI100" s="32"/>
      <c r="GJ100" s="32"/>
      <c r="GK100" s="32"/>
      <c r="GL100" s="32"/>
      <c r="GM100" s="32"/>
      <c r="GN100" s="32"/>
      <c r="GO100" s="32"/>
      <c r="GP100" s="32"/>
      <c r="GQ100" s="32"/>
      <c r="GR100" s="32"/>
      <c r="GS100" s="32"/>
      <c r="GT100" s="32"/>
      <c r="GU100" s="32"/>
      <c r="GV100" s="32"/>
      <c r="GW100" s="32"/>
      <c r="GX100" s="32"/>
      <c r="GY100" s="32"/>
      <c r="GZ100" s="32"/>
      <c r="HA100" s="32"/>
      <c r="HB100" s="32"/>
      <c r="HC100" s="32"/>
      <c r="HD100" s="32"/>
      <c r="HE100" s="32"/>
      <c r="HF100" s="32"/>
      <c r="HG100" s="32"/>
      <c r="HH100" s="32"/>
      <c r="HI100" s="32"/>
      <c r="HJ100" s="32"/>
      <c r="HK100" s="32"/>
      <c r="HL100" s="32"/>
      <c r="HM100" s="32"/>
      <c r="HN100" s="32"/>
      <c r="HO100" s="32"/>
      <c r="HP100" s="32"/>
      <c r="HQ100" s="32"/>
      <c r="HR100" s="32"/>
      <c r="HS100" s="32"/>
      <c r="HT100" s="32"/>
      <c r="HU100" s="32"/>
      <c r="HV100" s="32"/>
      <c r="HW100" s="32"/>
      <c r="HX100" s="32"/>
      <c r="HY100" s="32"/>
      <c r="HZ100" s="32"/>
      <c r="IA100" s="32"/>
      <c r="IB100" s="32"/>
      <c r="IC100" s="32"/>
      <c r="ID100" s="32"/>
      <c r="IE100" s="32"/>
      <c r="IF100" s="32"/>
      <c r="IG100" s="32"/>
      <c r="IH100" s="32"/>
      <c r="II100" s="32"/>
      <c r="IJ100" s="32"/>
      <c r="IK100" s="32"/>
      <c r="IL100" s="32"/>
      <c r="IM100" s="32"/>
      <c r="IN100" s="32"/>
      <c r="IO100" s="32"/>
      <c r="IP100" s="32"/>
      <c r="IQ100" s="32"/>
      <c r="IR100" s="32"/>
      <c r="IS100" s="32"/>
      <c r="IT100" s="32"/>
      <c r="IU100" s="32"/>
      <c r="IV100" s="32"/>
    </row>
    <row r="101" spans="1:256" x14ac:dyDescent="0.25">
      <c r="A101" s="137"/>
      <c r="B101" s="138"/>
      <c r="C101" s="138"/>
      <c r="D101" s="138" t="str">
        <f>IF((ISERROR(VLOOKUP($U101,Lookups!#REF!,4,FALSE)))=FALSE,((VLOOKUP($U101,Lookups!$A$2:$E$4199,4,FALSE))),"")</f>
        <v/>
      </c>
      <c r="E101" s="138" t="str">
        <f>IF((ISERROR(VLOOKUP($U101,Lookups!#REF!,5,FALSE)))=FALSE,((VLOOKUP($U101,Lookups!$A$2:$E$4199,5,FALSE))),"")</f>
        <v/>
      </c>
      <c r="F101" s="139"/>
      <c r="G101" s="140"/>
      <c r="H101" s="149"/>
      <c r="I101" s="141"/>
      <c r="J101" s="141"/>
      <c r="K101" s="150"/>
      <c r="L101" s="142"/>
      <c r="M101" s="143"/>
      <c r="N101" s="144"/>
      <c r="O101" s="142"/>
      <c r="P101" s="163" t="str">
        <f t="shared" si="5"/>
        <v/>
      </c>
      <c r="Q101" s="145" t="str">
        <f t="shared" si="6"/>
        <v/>
      </c>
      <c r="R101" s="146" t="str">
        <f t="shared" si="7"/>
        <v/>
      </c>
      <c r="S101" s="147"/>
      <c r="T101" s="148"/>
      <c r="U101" s="32" t="str">
        <f t="shared" si="8"/>
        <v/>
      </c>
      <c r="V101" s="247" t="str">
        <f t="shared" si="3"/>
        <v xml:space="preserve"> </v>
      </c>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c r="AY101" s="32"/>
      <c r="AZ101" s="32"/>
      <c r="BA101" s="32"/>
      <c r="BB101" s="32"/>
      <c r="BC101" s="32"/>
      <c r="BD101" s="32"/>
      <c r="BE101" s="32"/>
      <c r="BF101" s="32"/>
      <c r="BG101" s="32"/>
      <c r="BH101" s="32"/>
      <c r="BI101" s="32"/>
      <c r="BJ101" s="32"/>
      <c r="BK101" s="32"/>
      <c r="BL101" s="32"/>
      <c r="BM101" s="32"/>
      <c r="BN101" s="32"/>
      <c r="BO101" s="32"/>
      <c r="BP101" s="32"/>
      <c r="BQ101" s="32"/>
      <c r="BR101" s="32"/>
      <c r="BS101" s="32"/>
      <c r="BT101" s="32"/>
      <c r="BU101" s="32"/>
      <c r="BV101" s="32"/>
      <c r="BW101" s="32"/>
      <c r="BX101" s="32"/>
      <c r="BY101" s="32"/>
      <c r="BZ101" s="32"/>
      <c r="CA101" s="32"/>
      <c r="CB101" s="32"/>
      <c r="CC101" s="32"/>
      <c r="CD101" s="32"/>
      <c r="CE101" s="32"/>
      <c r="CF101" s="32"/>
      <c r="CG101" s="32"/>
      <c r="CH101" s="32"/>
      <c r="CI101" s="32"/>
      <c r="CJ101" s="32"/>
      <c r="CK101" s="32"/>
      <c r="CL101" s="32"/>
      <c r="CM101" s="32"/>
      <c r="CN101" s="32"/>
      <c r="CO101" s="32"/>
      <c r="CP101" s="32"/>
      <c r="CQ101" s="32"/>
      <c r="CR101" s="32"/>
      <c r="CS101" s="32"/>
      <c r="CT101" s="32"/>
      <c r="CU101" s="32"/>
      <c r="CV101" s="32"/>
      <c r="CW101" s="32"/>
      <c r="CX101" s="32"/>
      <c r="CY101" s="32"/>
      <c r="CZ101" s="32"/>
      <c r="DA101" s="32"/>
      <c r="DB101" s="32"/>
      <c r="DC101" s="32"/>
      <c r="DD101" s="32"/>
      <c r="DE101" s="32"/>
      <c r="DF101" s="32"/>
      <c r="DG101" s="32"/>
      <c r="DH101" s="32"/>
      <c r="DI101" s="32"/>
      <c r="DJ101" s="32"/>
      <c r="DK101" s="32"/>
      <c r="DL101" s="32"/>
      <c r="DM101" s="32"/>
      <c r="DN101" s="32"/>
      <c r="DO101" s="32"/>
      <c r="DP101" s="32"/>
      <c r="DQ101" s="32"/>
      <c r="DR101" s="32"/>
      <c r="DS101" s="32"/>
      <c r="DT101" s="32"/>
      <c r="DU101" s="32"/>
      <c r="DV101" s="32"/>
      <c r="DW101" s="32"/>
      <c r="DX101" s="32"/>
      <c r="DY101" s="32"/>
      <c r="DZ101" s="32"/>
      <c r="EA101" s="32"/>
      <c r="EB101" s="32"/>
      <c r="EC101" s="32"/>
      <c r="ED101" s="32"/>
      <c r="EE101" s="32"/>
      <c r="EF101" s="32"/>
      <c r="EG101" s="32"/>
      <c r="EH101" s="32"/>
      <c r="EI101" s="32"/>
      <c r="EJ101" s="32"/>
      <c r="EK101" s="32"/>
      <c r="EL101" s="32"/>
      <c r="EM101" s="32"/>
      <c r="EN101" s="32"/>
      <c r="EO101" s="32"/>
      <c r="EP101" s="32"/>
      <c r="EQ101" s="32"/>
      <c r="ER101" s="32"/>
      <c r="ES101" s="32"/>
      <c r="ET101" s="32"/>
      <c r="EU101" s="32"/>
      <c r="EV101" s="32"/>
      <c r="EW101" s="32"/>
      <c r="EX101" s="32"/>
      <c r="EY101" s="32"/>
      <c r="EZ101" s="32"/>
      <c r="FA101" s="32"/>
      <c r="FB101" s="32"/>
      <c r="FC101" s="32"/>
      <c r="FD101" s="32"/>
      <c r="FE101" s="32"/>
      <c r="FF101" s="32"/>
      <c r="FG101" s="32"/>
      <c r="FH101" s="32"/>
      <c r="FI101" s="32"/>
      <c r="FJ101" s="32"/>
      <c r="FK101" s="32"/>
      <c r="FL101" s="32"/>
      <c r="FM101" s="32"/>
      <c r="FN101" s="32"/>
      <c r="FO101" s="32"/>
      <c r="FP101" s="32"/>
      <c r="FQ101" s="32"/>
      <c r="FR101" s="32"/>
      <c r="FS101" s="32"/>
      <c r="FT101" s="32"/>
      <c r="FU101" s="32"/>
      <c r="FV101" s="32"/>
      <c r="FW101" s="32"/>
      <c r="FX101" s="32"/>
      <c r="FY101" s="32"/>
      <c r="FZ101" s="32"/>
      <c r="GA101" s="32"/>
      <c r="GB101" s="32"/>
      <c r="GC101" s="32"/>
      <c r="GD101" s="32"/>
      <c r="GE101" s="32"/>
      <c r="GF101" s="32"/>
      <c r="GG101" s="32"/>
      <c r="GH101" s="32"/>
      <c r="GI101" s="32"/>
      <c r="GJ101" s="32"/>
      <c r="GK101" s="32"/>
      <c r="GL101" s="32"/>
      <c r="GM101" s="32"/>
      <c r="GN101" s="32"/>
      <c r="GO101" s="32"/>
      <c r="GP101" s="32"/>
      <c r="GQ101" s="32"/>
      <c r="GR101" s="32"/>
      <c r="GS101" s="32"/>
      <c r="GT101" s="32"/>
      <c r="GU101" s="32"/>
      <c r="GV101" s="32"/>
      <c r="GW101" s="32"/>
      <c r="GX101" s="32"/>
      <c r="GY101" s="32"/>
      <c r="GZ101" s="32"/>
      <c r="HA101" s="32"/>
      <c r="HB101" s="32"/>
      <c r="HC101" s="32"/>
      <c r="HD101" s="32"/>
      <c r="HE101" s="32"/>
      <c r="HF101" s="32"/>
      <c r="HG101" s="32"/>
      <c r="HH101" s="32"/>
      <c r="HI101" s="32"/>
      <c r="HJ101" s="32"/>
      <c r="HK101" s="32"/>
      <c r="HL101" s="32"/>
      <c r="HM101" s="32"/>
      <c r="HN101" s="32"/>
      <c r="HO101" s="32"/>
      <c r="HP101" s="32"/>
      <c r="HQ101" s="32"/>
      <c r="HR101" s="32"/>
      <c r="HS101" s="32"/>
      <c r="HT101" s="32"/>
      <c r="HU101" s="32"/>
      <c r="HV101" s="32"/>
      <c r="HW101" s="32"/>
      <c r="HX101" s="32"/>
      <c r="HY101" s="32"/>
      <c r="HZ101" s="32"/>
      <c r="IA101" s="32"/>
      <c r="IB101" s="32"/>
      <c r="IC101" s="32"/>
      <c r="ID101" s="32"/>
      <c r="IE101" s="32"/>
      <c r="IF101" s="32"/>
      <c r="IG101" s="32"/>
      <c r="IH101" s="32"/>
      <c r="II101" s="32"/>
      <c r="IJ101" s="32"/>
      <c r="IK101" s="32"/>
      <c r="IL101" s="32"/>
      <c r="IM101" s="32"/>
      <c r="IN101" s="32"/>
      <c r="IO101" s="32"/>
      <c r="IP101" s="32"/>
      <c r="IQ101" s="32"/>
      <c r="IR101" s="32"/>
      <c r="IS101" s="32"/>
      <c r="IT101" s="32"/>
      <c r="IU101" s="32"/>
      <c r="IV101" s="32"/>
    </row>
    <row r="102" spans="1:256" x14ac:dyDescent="0.25">
      <c r="A102" s="137"/>
      <c r="B102" s="138"/>
      <c r="C102" s="138"/>
      <c r="D102" s="138" t="str">
        <f>IF((ISERROR(VLOOKUP($U102,Lookups!#REF!,4,FALSE)))=FALSE,((VLOOKUP($U102,Lookups!$A$2:$E$4199,4,FALSE))),"")</f>
        <v/>
      </c>
      <c r="E102" s="138" t="str">
        <f>IF((ISERROR(VLOOKUP($U102,Lookups!#REF!,5,FALSE)))=FALSE,((VLOOKUP($U102,Lookups!$A$2:$E$4199,5,FALSE))),"")</f>
        <v/>
      </c>
      <c r="F102" s="139"/>
      <c r="G102" s="140"/>
      <c r="H102" s="149"/>
      <c r="I102" s="141"/>
      <c r="J102" s="141"/>
      <c r="K102" s="150"/>
      <c r="L102" s="142"/>
      <c r="M102" s="143"/>
      <c r="N102" s="144"/>
      <c r="O102" s="142"/>
      <c r="P102" s="163" t="str">
        <f t="shared" si="5"/>
        <v/>
      </c>
      <c r="Q102" s="145" t="str">
        <f t="shared" si="6"/>
        <v/>
      </c>
      <c r="R102" s="146" t="str">
        <f t="shared" si="7"/>
        <v/>
      </c>
      <c r="S102" s="147"/>
      <c r="T102" s="148"/>
      <c r="U102" s="32" t="str">
        <f t="shared" si="8"/>
        <v/>
      </c>
      <c r="V102" s="247" t="str">
        <f t="shared" ref="V102:V111" si="13">IF(ISBLANK(C102)," ",C102)</f>
        <v xml:space="preserve"> </v>
      </c>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2"/>
      <c r="AY102" s="32"/>
      <c r="AZ102" s="32"/>
      <c r="BA102" s="32"/>
      <c r="BB102" s="32"/>
      <c r="BC102" s="32"/>
      <c r="BD102" s="32"/>
      <c r="BE102" s="32"/>
      <c r="BF102" s="32"/>
      <c r="BG102" s="32"/>
      <c r="BH102" s="32"/>
      <c r="BI102" s="32"/>
      <c r="BJ102" s="32"/>
      <c r="BK102" s="32"/>
      <c r="BL102" s="32"/>
      <c r="BM102" s="32"/>
      <c r="BN102" s="32"/>
      <c r="BO102" s="32"/>
      <c r="BP102" s="32"/>
      <c r="BQ102" s="32"/>
      <c r="BR102" s="32"/>
      <c r="BS102" s="32"/>
      <c r="BT102" s="32"/>
      <c r="BU102" s="32"/>
      <c r="BV102" s="32"/>
      <c r="BW102" s="32"/>
      <c r="BX102" s="32"/>
      <c r="BY102" s="32"/>
      <c r="BZ102" s="32"/>
      <c r="CA102" s="32"/>
      <c r="CB102" s="32"/>
      <c r="CC102" s="32"/>
      <c r="CD102" s="32"/>
      <c r="CE102" s="32"/>
      <c r="CF102" s="32"/>
      <c r="CG102" s="32"/>
      <c r="CH102" s="32"/>
      <c r="CI102" s="32"/>
      <c r="CJ102" s="32"/>
      <c r="CK102" s="32"/>
      <c r="CL102" s="32"/>
      <c r="CM102" s="32"/>
      <c r="CN102" s="32"/>
      <c r="CO102" s="32"/>
      <c r="CP102" s="32"/>
      <c r="CQ102" s="32"/>
      <c r="CR102" s="32"/>
      <c r="CS102" s="32"/>
      <c r="CT102" s="32"/>
      <c r="CU102" s="32"/>
      <c r="CV102" s="32"/>
      <c r="CW102" s="32"/>
      <c r="CX102" s="32"/>
      <c r="CY102" s="32"/>
      <c r="CZ102" s="32"/>
      <c r="DA102" s="32"/>
      <c r="DB102" s="32"/>
      <c r="DC102" s="32"/>
      <c r="DD102" s="32"/>
      <c r="DE102" s="32"/>
      <c r="DF102" s="32"/>
      <c r="DG102" s="32"/>
      <c r="DH102" s="32"/>
      <c r="DI102" s="32"/>
      <c r="DJ102" s="32"/>
      <c r="DK102" s="32"/>
      <c r="DL102" s="32"/>
      <c r="DM102" s="32"/>
      <c r="DN102" s="32"/>
      <c r="DO102" s="32"/>
      <c r="DP102" s="32"/>
      <c r="DQ102" s="32"/>
      <c r="DR102" s="32"/>
      <c r="DS102" s="32"/>
      <c r="DT102" s="32"/>
      <c r="DU102" s="32"/>
      <c r="DV102" s="32"/>
      <c r="DW102" s="32"/>
      <c r="DX102" s="32"/>
      <c r="DY102" s="32"/>
      <c r="DZ102" s="32"/>
      <c r="EA102" s="32"/>
      <c r="EB102" s="32"/>
      <c r="EC102" s="32"/>
      <c r="ED102" s="32"/>
      <c r="EE102" s="32"/>
      <c r="EF102" s="32"/>
      <c r="EG102" s="32"/>
      <c r="EH102" s="32"/>
      <c r="EI102" s="32"/>
      <c r="EJ102" s="32"/>
      <c r="EK102" s="32"/>
      <c r="EL102" s="32"/>
      <c r="EM102" s="32"/>
      <c r="EN102" s="32"/>
      <c r="EO102" s="32"/>
      <c r="EP102" s="32"/>
      <c r="EQ102" s="32"/>
      <c r="ER102" s="32"/>
      <c r="ES102" s="32"/>
      <c r="ET102" s="32"/>
      <c r="EU102" s="32"/>
      <c r="EV102" s="32"/>
      <c r="EW102" s="32"/>
      <c r="EX102" s="32"/>
      <c r="EY102" s="32"/>
      <c r="EZ102" s="32"/>
      <c r="FA102" s="32"/>
      <c r="FB102" s="32"/>
      <c r="FC102" s="32"/>
      <c r="FD102" s="32"/>
      <c r="FE102" s="32"/>
      <c r="FF102" s="32"/>
      <c r="FG102" s="32"/>
      <c r="FH102" s="32"/>
      <c r="FI102" s="32"/>
      <c r="FJ102" s="32"/>
      <c r="FK102" s="32"/>
      <c r="FL102" s="32"/>
      <c r="FM102" s="32"/>
      <c r="FN102" s="32"/>
      <c r="FO102" s="32"/>
      <c r="FP102" s="32"/>
      <c r="FQ102" s="32"/>
      <c r="FR102" s="32"/>
      <c r="FS102" s="32"/>
      <c r="FT102" s="32"/>
      <c r="FU102" s="32"/>
      <c r="FV102" s="32"/>
      <c r="FW102" s="32"/>
      <c r="FX102" s="32"/>
      <c r="FY102" s="32"/>
      <c r="FZ102" s="32"/>
      <c r="GA102" s="32"/>
      <c r="GB102" s="32"/>
      <c r="GC102" s="32"/>
      <c r="GD102" s="32"/>
      <c r="GE102" s="32"/>
      <c r="GF102" s="32"/>
      <c r="GG102" s="32"/>
      <c r="GH102" s="32"/>
      <c r="GI102" s="32"/>
      <c r="GJ102" s="32"/>
      <c r="GK102" s="32"/>
      <c r="GL102" s="32"/>
      <c r="GM102" s="32"/>
      <c r="GN102" s="32"/>
      <c r="GO102" s="32"/>
      <c r="GP102" s="32"/>
      <c r="GQ102" s="32"/>
      <c r="GR102" s="32"/>
      <c r="GS102" s="32"/>
      <c r="GT102" s="32"/>
      <c r="GU102" s="32"/>
      <c r="GV102" s="32"/>
      <c r="GW102" s="32"/>
      <c r="GX102" s="32"/>
      <c r="GY102" s="32"/>
      <c r="GZ102" s="32"/>
      <c r="HA102" s="32"/>
      <c r="HB102" s="32"/>
      <c r="HC102" s="32"/>
      <c r="HD102" s="32"/>
      <c r="HE102" s="32"/>
      <c r="HF102" s="32"/>
      <c r="HG102" s="32"/>
      <c r="HH102" s="32"/>
      <c r="HI102" s="32"/>
      <c r="HJ102" s="32"/>
      <c r="HK102" s="32"/>
      <c r="HL102" s="32"/>
      <c r="HM102" s="32"/>
      <c r="HN102" s="32"/>
      <c r="HO102" s="32"/>
      <c r="HP102" s="32"/>
      <c r="HQ102" s="32"/>
      <c r="HR102" s="32"/>
      <c r="HS102" s="32"/>
      <c r="HT102" s="32"/>
      <c r="HU102" s="32"/>
      <c r="HV102" s="32"/>
      <c r="HW102" s="32"/>
      <c r="HX102" s="32"/>
      <c r="HY102" s="32"/>
      <c r="HZ102" s="32"/>
      <c r="IA102" s="32"/>
      <c r="IB102" s="32"/>
      <c r="IC102" s="32"/>
      <c r="ID102" s="32"/>
      <c r="IE102" s="32"/>
      <c r="IF102" s="32"/>
      <c r="IG102" s="32"/>
      <c r="IH102" s="32"/>
      <c r="II102" s="32"/>
      <c r="IJ102" s="32"/>
      <c r="IK102" s="32"/>
      <c r="IL102" s="32"/>
      <c r="IM102" s="32"/>
      <c r="IN102" s="32"/>
      <c r="IO102" s="32"/>
      <c r="IP102" s="32"/>
      <c r="IQ102" s="32"/>
      <c r="IR102" s="32"/>
      <c r="IS102" s="32"/>
      <c r="IT102" s="32"/>
      <c r="IU102" s="32"/>
      <c r="IV102" s="32"/>
    </row>
    <row r="103" spans="1:256" x14ac:dyDescent="0.25">
      <c r="A103" s="123"/>
      <c r="B103" s="124"/>
      <c r="C103" s="124"/>
      <c r="D103" s="124" t="str">
        <f>IF((ISERROR(VLOOKUP($U103,Lookups!#REF!,4,FALSE)))=FALSE,((VLOOKUP($U103,Lookups!$A$2:$E$4199,4,FALSE))),"")</f>
        <v/>
      </c>
      <c r="E103" s="124" t="str">
        <f>IF((ISERROR(VLOOKUP($U103,Lookups!#REF!,5,FALSE)))=FALSE,((VLOOKUP($U103,Lookups!$A$2:$E$4199,5,FALSE))),"")</f>
        <v/>
      </c>
      <c r="F103" s="125"/>
      <c r="G103" s="126"/>
      <c r="H103" s="127"/>
      <c r="I103" s="128"/>
      <c r="J103" s="128"/>
      <c r="K103" s="129"/>
      <c r="L103" s="130"/>
      <c r="M103" s="131"/>
      <c r="N103" s="132"/>
      <c r="O103" s="130"/>
      <c r="P103" s="163" t="str">
        <f t="shared" si="5"/>
        <v/>
      </c>
      <c r="Q103" s="133" t="str">
        <f t="shared" si="6"/>
        <v/>
      </c>
      <c r="R103" s="134" t="str">
        <f t="shared" si="7"/>
        <v/>
      </c>
      <c r="S103" s="135"/>
      <c r="T103" s="136"/>
      <c r="U103" s="32" t="str">
        <f t="shared" si="8"/>
        <v/>
      </c>
      <c r="V103" s="124" t="str">
        <f t="shared" si="13"/>
        <v xml:space="preserve"> </v>
      </c>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c r="BF103" s="32"/>
      <c r="BG103" s="32"/>
      <c r="BH103" s="32"/>
      <c r="BI103" s="32"/>
      <c r="BJ103" s="32"/>
      <c r="BK103" s="32"/>
      <c r="BL103" s="32"/>
      <c r="BM103" s="32"/>
      <c r="BN103" s="32"/>
      <c r="BO103" s="32"/>
      <c r="BP103" s="32"/>
      <c r="BQ103" s="32"/>
      <c r="BR103" s="32"/>
      <c r="BS103" s="32"/>
      <c r="BT103" s="32"/>
      <c r="BU103" s="32"/>
      <c r="BV103" s="32"/>
      <c r="BW103" s="32"/>
      <c r="BX103" s="32"/>
      <c r="BY103" s="32"/>
      <c r="BZ103" s="32"/>
      <c r="CA103" s="32"/>
      <c r="CB103" s="32"/>
      <c r="CC103" s="32"/>
      <c r="CD103" s="32"/>
      <c r="CE103" s="32"/>
      <c r="CF103" s="32"/>
      <c r="CG103" s="32"/>
      <c r="CH103" s="32"/>
      <c r="CI103" s="32"/>
      <c r="CJ103" s="32"/>
      <c r="CK103" s="32"/>
      <c r="CL103" s="32"/>
      <c r="CM103" s="32"/>
      <c r="CN103" s="32"/>
      <c r="CO103" s="32"/>
      <c r="CP103" s="32"/>
      <c r="CQ103" s="32"/>
      <c r="CR103" s="32"/>
      <c r="CS103" s="32"/>
      <c r="CT103" s="32"/>
      <c r="CU103" s="32"/>
      <c r="CV103" s="32"/>
      <c r="CW103" s="32"/>
      <c r="CX103" s="32"/>
      <c r="CY103" s="32"/>
      <c r="CZ103" s="32"/>
      <c r="DA103" s="32"/>
      <c r="DB103" s="32"/>
      <c r="DC103" s="32"/>
      <c r="DD103" s="32"/>
      <c r="DE103" s="32"/>
      <c r="DF103" s="32"/>
      <c r="DG103" s="32"/>
      <c r="DH103" s="32"/>
      <c r="DI103" s="32"/>
      <c r="DJ103" s="32"/>
      <c r="DK103" s="32"/>
      <c r="DL103" s="32"/>
      <c r="DM103" s="32"/>
      <c r="DN103" s="32"/>
      <c r="DO103" s="32"/>
      <c r="DP103" s="32"/>
      <c r="DQ103" s="32"/>
      <c r="DR103" s="32"/>
      <c r="DS103" s="32"/>
      <c r="DT103" s="32"/>
      <c r="DU103" s="32"/>
      <c r="DV103" s="32"/>
      <c r="DW103" s="32"/>
      <c r="DX103" s="32"/>
      <c r="DY103" s="32"/>
      <c r="DZ103" s="32"/>
      <c r="EA103" s="32"/>
      <c r="EB103" s="32"/>
      <c r="EC103" s="32"/>
      <c r="ED103" s="32"/>
      <c r="EE103" s="32"/>
      <c r="EF103" s="32"/>
      <c r="EG103" s="32"/>
      <c r="EH103" s="32"/>
      <c r="EI103" s="32"/>
      <c r="EJ103" s="32"/>
      <c r="EK103" s="32"/>
      <c r="EL103" s="32"/>
      <c r="EM103" s="32"/>
      <c r="EN103" s="32"/>
      <c r="EO103" s="32"/>
      <c r="EP103" s="32"/>
      <c r="EQ103" s="32"/>
      <c r="ER103" s="32"/>
      <c r="ES103" s="32"/>
      <c r="ET103" s="32"/>
      <c r="EU103" s="32"/>
      <c r="EV103" s="32"/>
      <c r="EW103" s="32"/>
      <c r="EX103" s="32"/>
      <c r="EY103" s="32"/>
      <c r="EZ103" s="32"/>
      <c r="FA103" s="32"/>
      <c r="FB103" s="32"/>
      <c r="FC103" s="32"/>
      <c r="FD103" s="32"/>
      <c r="FE103" s="32"/>
      <c r="FF103" s="32"/>
      <c r="FG103" s="32"/>
      <c r="FH103" s="32"/>
      <c r="FI103" s="32"/>
      <c r="FJ103" s="32"/>
      <c r="FK103" s="32"/>
      <c r="FL103" s="32"/>
      <c r="FM103" s="32"/>
      <c r="FN103" s="32"/>
      <c r="FO103" s="32"/>
      <c r="FP103" s="32"/>
      <c r="FQ103" s="32"/>
      <c r="FR103" s="32"/>
      <c r="FS103" s="32"/>
      <c r="FT103" s="32"/>
      <c r="FU103" s="32"/>
      <c r="FV103" s="32"/>
      <c r="FW103" s="32"/>
      <c r="FX103" s="32"/>
      <c r="FY103" s="32"/>
      <c r="FZ103" s="32"/>
      <c r="GA103" s="32"/>
      <c r="GB103" s="32"/>
      <c r="GC103" s="32"/>
      <c r="GD103" s="32"/>
      <c r="GE103" s="32"/>
      <c r="GF103" s="32"/>
      <c r="GG103" s="32"/>
      <c r="GH103" s="32"/>
      <c r="GI103" s="32"/>
      <c r="GJ103" s="32"/>
      <c r="GK103" s="32"/>
      <c r="GL103" s="32"/>
      <c r="GM103" s="32"/>
      <c r="GN103" s="32"/>
      <c r="GO103" s="32"/>
      <c r="GP103" s="32"/>
      <c r="GQ103" s="32"/>
      <c r="GR103" s="32"/>
      <c r="GS103" s="32"/>
      <c r="GT103" s="32"/>
      <c r="GU103" s="32"/>
      <c r="GV103" s="32"/>
      <c r="GW103" s="32"/>
      <c r="GX103" s="32"/>
      <c r="GY103" s="32"/>
      <c r="GZ103" s="32"/>
      <c r="HA103" s="32"/>
      <c r="HB103" s="32"/>
      <c r="HC103" s="32"/>
      <c r="HD103" s="32"/>
      <c r="HE103" s="32"/>
      <c r="HF103" s="32"/>
      <c r="HG103" s="32"/>
      <c r="HH103" s="32"/>
      <c r="HI103" s="32"/>
      <c r="HJ103" s="32"/>
      <c r="HK103" s="32"/>
      <c r="HL103" s="32"/>
      <c r="HM103" s="32"/>
      <c r="HN103" s="32"/>
      <c r="HO103" s="32"/>
      <c r="HP103" s="32"/>
      <c r="HQ103" s="32"/>
      <c r="HR103" s="32"/>
      <c r="HS103" s="32"/>
      <c r="HT103" s="32"/>
      <c r="HU103" s="32"/>
      <c r="HV103" s="32"/>
      <c r="HW103" s="32"/>
      <c r="HX103" s="32"/>
      <c r="HY103" s="32"/>
      <c r="HZ103" s="32"/>
      <c r="IA103" s="32"/>
      <c r="IB103" s="32"/>
      <c r="IC103" s="32"/>
      <c r="ID103" s="32"/>
      <c r="IE103" s="32"/>
      <c r="IF103" s="32"/>
      <c r="IG103" s="32"/>
      <c r="IH103" s="32"/>
      <c r="II103" s="32"/>
      <c r="IJ103" s="32"/>
      <c r="IK103" s="32"/>
      <c r="IL103" s="32"/>
      <c r="IM103" s="32"/>
      <c r="IN103" s="32"/>
      <c r="IO103" s="32"/>
      <c r="IP103" s="32"/>
      <c r="IQ103" s="32"/>
      <c r="IR103" s="32"/>
      <c r="IS103" s="32"/>
      <c r="IT103" s="32"/>
      <c r="IU103" s="32"/>
      <c r="IV103" s="32"/>
    </row>
    <row r="104" spans="1:256" x14ac:dyDescent="0.25">
      <c r="A104" s="123"/>
      <c r="B104" s="124"/>
      <c r="C104" s="124"/>
      <c r="D104" s="124" t="str">
        <f>IF((ISERROR(VLOOKUP($U104,Lookups!#REF!,4,FALSE)))=FALSE,((VLOOKUP($U104,Lookups!$A$2:$E$4199,4,FALSE))),"")</f>
        <v/>
      </c>
      <c r="E104" s="124" t="str">
        <f>IF((ISERROR(VLOOKUP($U104,Lookups!#REF!,5,FALSE)))=FALSE,((VLOOKUP($U104,Lookups!$A$2:$E$4199,5,FALSE))),"")</f>
        <v/>
      </c>
      <c r="F104" s="125"/>
      <c r="G104" s="126"/>
      <c r="H104" s="127"/>
      <c r="I104" s="128"/>
      <c r="J104" s="128"/>
      <c r="K104" s="129"/>
      <c r="L104" s="130"/>
      <c r="M104" s="131"/>
      <c r="N104" s="132"/>
      <c r="O104" s="130"/>
      <c r="P104" s="163" t="str">
        <f t="shared" si="5"/>
        <v/>
      </c>
      <c r="Q104" s="133" t="str">
        <f t="shared" si="6"/>
        <v/>
      </c>
      <c r="R104" s="134" t="str">
        <f t="shared" si="7"/>
        <v/>
      </c>
      <c r="S104" s="135"/>
      <c r="T104" s="136"/>
      <c r="U104" s="32" t="str">
        <f t="shared" si="8"/>
        <v/>
      </c>
      <c r="V104" s="124" t="str">
        <f t="shared" si="13"/>
        <v xml:space="preserve"> </v>
      </c>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2"/>
      <c r="BH104" s="32"/>
      <c r="BI104" s="32"/>
      <c r="BJ104" s="32"/>
      <c r="BK104" s="32"/>
      <c r="BL104" s="32"/>
      <c r="BM104" s="32"/>
      <c r="BN104" s="32"/>
      <c r="BO104" s="32"/>
      <c r="BP104" s="32"/>
      <c r="BQ104" s="32"/>
      <c r="BR104" s="32"/>
      <c r="BS104" s="32"/>
      <c r="BT104" s="32"/>
      <c r="BU104" s="32"/>
      <c r="BV104" s="32"/>
      <c r="BW104" s="32"/>
      <c r="BX104" s="32"/>
      <c r="BY104" s="32"/>
      <c r="BZ104" s="32"/>
      <c r="CA104" s="32"/>
      <c r="CB104" s="32"/>
      <c r="CC104" s="32"/>
      <c r="CD104" s="32"/>
      <c r="CE104" s="32"/>
      <c r="CF104" s="32"/>
      <c r="CG104" s="32"/>
      <c r="CH104" s="32"/>
      <c r="CI104" s="32"/>
      <c r="CJ104" s="32"/>
      <c r="CK104" s="32"/>
      <c r="CL104" s="32"/>
      <c r="CM104" s="32"/>
      <c r="CN104" s="32"/>
      <c r="CO104" s="32"/>
      <c r="CP104" s="32"/>
      <c r="CQ104" s="32"/>
      <c r="CR104" s="32"/>
      <c r="CS104" s="32"/>
      <c r="CT104" s="32"/>
      <c r="CU104" s="32"/>
      <c r="CV104" s="32"/>
      <c r="CW104" s="32"/>
      <c r="CX104" s="32"/>
      <c r="CY104" s="32"/>
      <c r="CZ104" s="32"/>
      <c r="DA104" s="32"/>
      <c r="DB104" s="32"/>
      <c r="DC104" s="32"/>
      <c r="DD104" s="32"/>
      <c r="DE104" s="32"/>
      <c r="DF104" s="32"/>
      <c r="DG104" s="32"/>
      <c r="DH104" s="32"/>
      <c r="DI104" s="32"/>
      <c r="DJ104" s="32"/>
      <c r="DK104" s="32"/>
      <c r="DL104" s="32"/>
      <c r="DM104" s="32"/>
      <c r="DN104" s="32"/>
      <c r="DO104" s="32"/>
      <c r="DP104" s="32"/>
      <c r="DQ104" s="32"/>
      <c r="DR104" s="32"/>
      <c r="DS104" s="32"/>
      <c r="DT104" s="32"/>
      <c r="DU104" s="32"/>
      <c r="DV104" s="32"/>
      <c r="DW104" s="32"/>
      <c r="DX104" s="32"/>
      <c r="DY104" s="32"/>
      <c r="DZ104" s="32"/>
      <c r="EA104" s="32"/>
      <c r="EB104" s="32"/>
      <c r="EC104" s="32"/>
      <c r="ED104" s="32"/>
      <c r="EE104" s="32"/>
      <c r="EF104" s="32"/>
      <c r="EG104" s="32"/>
      <c r="EH104" s="32"/>
      <c r="EI104" s="32"/>
      <c r="EJ104" s="32"/>
      <c r="EK104" s="32"/>
      <c r="EL104" s="32"/>
      <c r="EM104" s="32"/>
      <c r="EN104" s="32"/>
      <c r="EO104" s="32"/>
      <c r="EP104" s="32"/>
      <c r="EQ104" s="32"/>
      <c r="ER104" s="32"/>
      <c r="ES104" s="32"/>
      <c r="ET104" s="32"/>
      <c r="EU104" s="32"/>
      <c r="EV104" s="32"/>
      <c r="EW104" s="32"/>
      <c r="EX104" s="32"/>
      <c r="EY104" s="32"/>
      <c r="EZ104" s="32"/>
      <c r="FA104" s="32"/>
      <c r="FB104" s="32"/>
      <c r="FC104" s="32"/>
      <c r="FD104" s="32"/>
      <c r="FE104" s="32"/>
      <c r="FF104" s="32"/>
      <c r="FG104" s="32"/>
      <c r="FH104" s="32"/>
      <c r="FI104" s="32"/>
      <c r="FJ104" s="32"/>
      <c r="FK104" s="32"/>
      <c r="FL104" s="32"/>
      <c r="FM104" s="32"/>
      <c r="FN104" s="32"/>
      <c r="FO104" s="32"/>
      <c r="FP104" s="32"/>
      <c r="FQ104" s="32"/>
      <c r="FR104" s="32"/>
      <c r="FS104" s="32"/>
      <c r="FT104" s="32"/>
      <c r="FU104" s="32"/>
      <c r="FV104" s="32"/>
      <c r="FW104" s="32"/>
      <c r="FX104" s="32"/>
      <c r="FY104" s="32"/>
      <c r="FZ104" s="32"/>
      <c r="GA104" s="32"/>
      <c r="GB104" s="32"/>
      <c r="GC104" s="32"/>
      <c r="GD104" s="32"/>
      <c r="GE104" s="32"/>
      <c r="GF104" s="32"/>
      <c r="GG104" s="32"/>
      <c r="GH104" s="32"/>
      <c r="GI104" s="32"/>
      <c r="GJ104" s="32"/>
      <c r="GK104" s="32"/>
      <c r="GL104" s="32"/>
      <c r="GM104" s="32"/>
      <c r="GN104" s="32"/>
      <c r="GO104" s="32"/>
      <c r="GP104" s="32"/>
      <c r="GQ104" s="32"/>
      <c r="GR104" s="32"/>
      <c r="GS104" s="32"/>
      <c r="GT104" s="32"/>
      <c r="GU104" s="32"/>
      <c r="GV104" s="32"/>
      <c r="GW104" s="32"/>
      <c r="GX104" s="32"/>
      <c r="GY104" s="32"/>
      <c r="GZ104" s="32"/>
      <c r="HA104" s="32"/>
      <c r="HB104" s="32"/>
      <c r="HC104" s="32"/>
      <c r="HD104" s="32"/>
      <c r="HE104" s="32"/>
      <c r="HF104" s="32"/>
      <c r="HG104" s="32"/>
      <c r="HH104" s="32"/>
      <c r="HI104" s="32"/>
      <c r="HJ104" s="32"/>
      <c r="HK104" s="32"/>
      <c r="HL104" s="32"/>
      <c r="HM104" s="32"/>
      <c r="HN104" s="32"/>
      <c r="HO104" s="32"/>
      <c r="HP104" s="32"/>
      <c r="HQ104" s="32"/>
      <c r="HR104" s="32"/>
      <c r="HS104" s="32"/>
      <c r="HT104" s="32"/>
      <c r="HU104" s="32"/>
      <c r="HV104" s="32"/>
      <c r="HW104" s="32"/>
      <c r="HX104" s="32"/>
      <c r="HY104" s="32"/>
      <c r="HZ104" s="32"/>
      <c r="IA104" s="32"/>
      <c r="IB104" s="32"/>
      <c r="IC104" s="32"/>
      <c r="ID104" s="32"/>
      <c r="IE104" s="32"/>
      <c r="IF104" s="32"/>
      <c r="IG104" s="32"/>
      <c r="IH104" s="32"/>
      <c r="II104" s="32"/>
      <c r="IJ104" s="32"/>
      <c r="IK104" s="32"/>
      <c r="IL104" s="32"/>
      <c r="IM104" s="32"/>
      <c r="IN104" s="32"/>
      <c r="IO104" s="32"/>
      <c r="IP104" s="32"/>
      <c r="IQ104" s="32"/>
      <c r="IR104" s="32"/>
      <c r="IS104" s="32"/>
      <c r="IT104" s="32"/>
      <c r="IU104" s="32"/>
      <c r="IV104" s="32"/>
    </row>
    <row r="105" spans="1:256" x14ac:dyDescent="0.25">
      <c r="A105" s="137"/>
      <c r="B105" s="138"/>
      <c r="C105" s="138"/>
      <c r="D105" s="138" t="str">
        <f>IF((ISERROR(VLOOKUP($U105,Lookups!#REF!,4,FALSE)))=FALSE,((VLOOKUP($U105,Lookups!$A$2:$E$4199,4,FALSE))),"")</f>
        <v/>
      </c>
      <c r="E105" s="138" t="str">
        <f>IF((ISERROR(VLOOKUP($U105,Lookups!#REF!,5,FALSE)))=FALSE,((VLOOKUP($U105,Lookups!$A$2:$E$4199,5,FALSE))),"")</f>
        <v/>
      </c>
      <c r="F105" s="139"/>
      <c r="G105" s="140"/>
      <c r="H105" s="149"/>
      <c r="I105" s="141"/>
      <c r="J105" s="141"/>
      <c r="K105" s="150"/>
      <c r="L105" s="142"/>
      <c r="M105" s="143"/>
      <c r="N105" s="144"/>
      <c r="O105" s="142"/>
      <c r="P105" s="163" t="str">
        <f t="shared" si="5"/>
        <v/>
      </c>
      <c r="Q105" s="145" t="str">
        <f t="shared" si="6"/>
        <v/>
      </c>
      <c r="R105" s="146" t="str">
        <f t="shared" si="7"/>
        <v/>
      </c>
      <c r="S105" s="147"/>
      <c r="T105" s="148"/>
      <c r="U105" s="32" t="str">
        <f t="shared" si="8"/>
        <v/>
      </c>
      <c r="V105" s="247" t="str">
        <f t="shared" si="13"/>
        <v xml:space="preserve"> </v>
      </c>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2"/>
      <c r="AY105" s="32"/>
      <c r="AZ105" s="32"/>
      <c r="BA105" s="32"/>
      <c r="BB105" s="32"/>
      <c r="BC105" s="32"/>
      <c r="BD105" s="32"/>
      <c r="BE105" s="32"/>
      <c r="BF105" s="32"/>
      <c r="BG105" s="32"/>
      <c r="BH105" s="32"/>
      <c r="BI105" s="32"/>
      <c r="BJ105" s="32"/>
      <c r="BK105" s="32"/>
      <c r="BL105" s="32"/>
      <c r="BM105" s="32"/>
      <c r="BN105" s="32"/>
      <c r="BO105" s="32"/>
      <c r="BP105" s="32"/>
      <c r="BQ105" s="32"/>
      <c r="BR105" s="32"/>
      <c r="BS105" s="32"/>
      <c r="BT105" s="32"/>
      <c r="BU105" s="32"/>
      <c r="BV105" s="32"/>
      <c r="BW105" s="32"/>
      <c r="BX105" s="32"/>
      <c r="BY105" s="32"/>
      <c r="BZ105" s="32"/>
      <c r="CA105" s="32"/>
      <c r="CB105" s="32"/>
      <c r="CC105" s="32"/>
      <c r="CD105" s="32"/>
      <c r="CE105" s="32"/>
      <c r="CF105" s="32"/>
      <c r="CG105" s="32"/>
      <c r="CH105" s="32"/>
      <c r="CI105" s="32"/>
      <c r="CJ105" s="32"/>
      <c r="CK105" s="32"/>
      <c r="CL105" s="32"/>
      <c r="CM105" s="32"/>
      <c r="CN105" s="32"/>
      <c r="CO105" s="32"/>
      <c r="CP105" s="32"/>
      <c r="CQ105" s="32"/>
      <c r="CR105" s="32"/>
      <c r="CS105" s="32"/>
      <c r="CT105" s="32"/>
      <c r="CU105" s="32"/>
      <c r="CV105" s="32"/>
      <c r="CW105" s="32"/>
      <c r="CX105" s="32"/>
      <c r="CY105" s="32"/>
      <c r="CZ105" s="32"/>
      <c r="DA105" s="32"/>
      <c r="DB105" s="32"/>
      <c r="DC105" s="32"/>
      <c r="DD105" s="32"/>
      <c r="DE105" s="32"/>
      <c r="DF105" s="32"/>
      <c r="DG105" s="32"/>
      <c r="DH105" s="32"/>
      <c r="DI105" s="32"/>
      <c r="DJ105" s="32"/>
      <c r="DK105" s="32"/>
      <c r="DL105" s="32"/>
      <c r="DM105" s="32"/>
      <c r="DN105" s="32"/>
      <c r="DO105" s="32"/>
      <c r="DP105" s="32"/>
      <c r="DQ105" s="32"/>
      <c r="DR105" s="32"/>
      <c r="DS105" s="32"/>
      <c r="DT105" s="32"/>
      <c r="DU105" s="32"/>
      <c r="DV105" s="32"/>
      <c r="DW105" s="32"/>
      <c r="DX105" s="32"/>
      <c r="DY105" s="32"/>
      <c r="DZ105" s="32"/>
      <c r="EA105" s="32"/>
      <c r="EB105" s="32"/>
      <c r="EC105" s="32"/>
      <c r="ED105" s="32"/>
      <c r="EE105" s="32"/>
      <c r="EF105" s="32"/>
      <c r="EG105" s="32"/>
      <c r="EH105" s="32"/>
      <c r="EI105" s="32"/>
      <c r="EJ105" s="32"/>
      <c r="EK105" s="32"/>
      <c r="EL105" s="32"/>
      <c r="EM105" s="32"/>
      <c r="EN105" s="32"/>
      <c r="EO105" s="32"/>
      <c r="EP105" s="32"/>
      <c r="EQ105" s="32"/>
      <c r="ER105" s="32"/>
      <c r="ES105" s="32"/>
      <c r="ET105" s="32"/>
      <c r="EU105" s="32"/>
      <c r="EV105" s="32"/>
      <c r="EW105" s="32"/>
      <c r="EX105" s="32"/>
      <c r="EY105" s="32"/>
      <c r="EZ105" s="32"/>
      <c r="FA105" s="32"/>
      <c r="FB105" s="32"/>
      <c r="FC105" s="32"/>
      <c r="FD105" s="32"/>
      <c r="FE105" s="32"/>
      <c r="FF105" s="32"/>
      <c r="FG105" s="32"/>
      <c r="FH105" s="32"/>
      <c r="FI105" s="32"/>
      <c r="FJ105" s="32"/>
      <c r="FK105" s="32"/>
      <c r="FL105" s="32"/>
      <c r="FM105" s="32"/>
      <c r="FN105" s="32"/>
      <c r="FO105" s="32"/>
      <c r="FP105" s="32"/>
      <c r="FQ105" s="32"/>
      <c r="FR105" s="32"/>
      <c r="FS105" s="32"/>
      <c r="FT105" s="32"/>
      <c r="FU105" s="32"/>
      <c r="FV105" s="32"/>
      <c r="FW105" s="32"/>
      <c r="FX105" s="32"/>
      <c r="FY105" s="32"/>
      <c r="FZ105" s="32"/>
      <c r="GA105" s="32"/>
      <c r="GB105" s="32"/>
      <c r="GC105" s="32"/>
      <c r="GD105" s="32"/>
      <c r="GE105" s="32"/>
      <c r="GF105" s="32"/>
      <c r="GG105" s="32"/>
      <c r="GH105" s="32"/>
      <c r="GI105" s="32"/>
      <c r="GJ105" s="32"/>
      <c r="GK105" s="32"/>
      <c r="GL105" s="32"/>
      <c r="GM105" s="32"/>
      <c r="GN105" s="32"/>
      <c r="GO105" s="32"/>
      <c r="GP105" s="32"/>
      <c r="GQ105" s="32"/>
      <c r="GR105" s="32"/>
      <c r="GS105" s="32"/>
      <c r="GT105" s="32"/>
      <c r="GU105" s="32"/>
      <c r="GV105" s="32"/>
      <c r="GW105" s="32"/>
      <c r="GX105" s="32"/>
      <c r="GY105" s="32"/>
      <c r="GZ105" s="32"/>
      <c r="HA105" s="32"/>
      <c r="HB105" s="32"/>
      <c r="HC105" s="32"/>
      <c r="HD105" s="32"/>
      <c r="HE105" s="32"/>
      <c r="HF105" s="32"/>
      <c r="HG105" s="32"/>
      <c r="HH105" s="32"/>
      <c r="HI105" s="32"/>
      <c r="HJ105" s="32"/>
      <c r="HK105" s="32"/>
      <c r="HL105" s="32"/>
      <c r="HM105" s="32"/>
      <c r="HN105" s="32"/>
      <c r="HO105" s="32"/>
      <c r="HP105" s="32"/>
      <c r="HQ105" s="32"/>
      <c r="HR105" s="32"/>
      <c r="HS105" s="32"/>
      <c r="HT105" s="32"/>
      <c r="HU105" s="32"/>
      <c r="HV105" s="32"/>
      <c r="HW105" s="32"/>
      <c r="HX105" s="32"/>
      <c r="HY105" s="32"/>
      <c r="HZ105" s="32"/>
      <c r="IA105" s="32"/>
      <c r="IB105" s="32"/>
      <c r="IC105" s="32"/>
      <c r="ID105" s="32"/>
      <c r="IE105" s="32"/>
      <c r="IF105" s="32"/>
      <c r="IG105" s="32"/>
      <c r="IH105" s="32"/>
      <c r="II105" s="32"/>
      <c r="IJ105" s="32"/>
      <c r="IK105" s="32"/>
      <c r="IL105" s="32"/>
      <c r="IM105" s="32"/>
      <c r="IN105" s="32"/>
      <c r="IO105" s="32"/>
      <c r="IP105" s="32"/>
      <c r="IQ105" s="32"/>
      <c r="IR105" s="32"/>
      <c r="IS105" s="32"/>
      <c r="IT105" s="32"/>
      <c r="IU105" s="32"/>
      <c r="IV105" s="32"/>
    </row>
    <row r="106" spans="1:256" x14ac:dyDescent="0.25">
      <c r="A106" s="137"/>
      <c r="B106" s="138"/>
      <c r="C106" s="138"/>
      <c r="D106" s="138" t="str">
        <f>IF((ISERROR(VLOOKUP($U106,Lookups!#REF!,4,FALSE)))=FALSE,((VLOOKUP($U106,Lookups!$A$2:$E$4199,4,FALSE))),"")</f>
        <v/>
      </c>
      <c r="E106" s="138" t="str">
        <f>IF((ISERROR(VLOOKUP($U106,Lookups!#REF!,5,FALSE)))=FALSE,((VLOOKUP($U106,Lookups!$A$2:$E$4199,5,FALSE))),"")</f>
        <v/>
      </c>
      <c r="F106" s="139"/>
      <c r="G106" s="140"/>
      <c r="H106" s="149"/>
      <c r="I106" s="141"/>
      <c r="J106" s="141"/>
      <c r="K106" s="150"/>
      <c r="L106" s="142"/>
      <c r="M106" s="143"/>
      <c r="N106" s="144"/>
      <c r="O106" s="142"/>
      <c r="P106" s="163" t="str">
        <f t="shared" si="5"/>
        <v/>
      </c>
      <c r="Q106" s="145" t="str">
        <f t="shared" si="6"/>
        <v/>
      </c>
      <c r="R106" s="146" t="str">
        <f t="shared" si="7"/>
        <v/>
      </c>
      <c r="S106" s="147"/>
      <c r="T106" s="148"/>
      <c r="U106" s="32" t="str">
        <f t="shared" si="8"/>
        <v/>
      </c>
      <c r="V106" s="247" t="str">
        <f t="shared" si="13"/>
        <v xml:space="preserve"> </v>
      </c>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c r="AX106" s="32"/>
      <c r="AY106" s="32"/>
      <c r="AZ106" s="32"/>
      <c r="BA106" s="32"/>
      <c r="BB106" s="32"/>
      <c r="BC106" s="32"/>
      <c r="BD106" s="32"/>
      <c r="BE106" s="32"/>
      <c r="BF106" s="32"/>
      <c r="BG106" s="32"/>
      <c r="BH106" s="32"/>
      <c r="BI106" s="32"/>
      <c r="BJ106" s="32"/>
      <c r="BK106" s="32"/>
      <c r="BL106" s="32"/>
      <c r="BM106" s="32"/>
      <c r="BN106" s="32"/>
      <c r="BO106" s="32"/>
      <c r="BP106" s="32"/>
      <c r="BQ106" s="32"/>
      <c r="BR106" s="32"/>
      <c r="BS106" s="32"/>
      <c r="BT106" s="32"/>
      <c r="BU106" s="32"/>
      <c r="BV106" s="32"/>
      <c r="BW106" s="32"/>
      <c r="BX106" s="32"/>
      <c r="BY106" s="32"/>
      <c r="BZ106" s="32"/>
      <c r="CA106" s="32"/>
      <c r="CB106" s="32"/>
      <c r="CC106" s="32"/>
      <c r="CD106" s="32"/>
      <c r="CE106" s="32"/>
      <c r="CF106" s="32"/>
      <c r="CG106" s="32"/>
      <c r="CH106" s="32"/>
      <c r="CI106" s="32"/>
      <c r="CJ106" s="32"/>
      <c r="CK106" s="32"/>
      <c r="CL106" s="32"/>
      <c r="CM106" s="32"/>
      <c r="CN106" s="32"/>
      <c r="CO106" s="32"/>
      <c r="CP106" s="32"/>
      <c r="CQ106" s="32"/>
      <c r="CR106" s="32"/>
      <c r="CS106" s="32"/>
      <c r="CT106" s="32"/>
      <c r="CU106" s="32"/>
      <c r="CV106" s="32"/>
      <c r="CW106" s="32"/>
      <c r="CX106" s="32"/>
      <c r="CY106" s="32"/>
      <c r="CZ106" s="32"/>
      <c r="DA106" s="32"/>
      <c r="DB106" s="32"/>
      <c r="DC106" s="32"/>
      <c r="DD106" s="32"/>
      <c r="DE106" s="32"/>
      <c r="DF106" s="32"/>
      <c r="DG106" s="32"/>
      <c r="DH106" s="32"/>
      <c r="DI106" s="32"/>
      <c r="DJ106" s="32"/>
      <c r="DK106" s="32"/>
      <c r="DL106" s="32"/>
      <c r="DM106" s="32"/>
      <c r="DN106" s="32"/>
      <c r="DO106" s="32"/>
      <c r="DP106" s="32"/>
      <c r="DQ106" s="32"/>
      <c r="DR106" s="32"/>
      <c r="DS106" s="32"/>
      <c r="DT106" s="32"/>
      <c r="DU106" s="32"/>
      <c r="DV106" s="32"/>
      <c r="DW106" s="32"/>
      <c r="DX106" s="32"/>
      <c r="DY106" s="32"/>
      <c r="DZ106" s="32"/>
      <c r="EA106" s="32"/>
      <c r="EB106" s="32"/>
      <c r="EC106" s="32"/>
      <c r="ED106" s="32"/>
      <c r="EE106" s="32"/>
      <c r="EF106" s="32"/>
      <c r="EG106" s="32"/>
      <c r="EH106" s="32"/>
      <c r="EI106" s="32"/>
      <c r="EJ106" s="32"/>
      <c r="EK106" s="32"/>
      <c r="EL106" s="32"/>
      <c r="EM106" s="32"/>
      <c r="EN106" s="32"/>
      <c r="EO106" s="32"/>
      <c r="EP106" s="32"/>
      <c r="EQ106" s="32"/>
      <c r="ER106" s="32"/>
      <c r="ES106" s="32"/>
      <c r="ET106" s="32"/>
      <c r="EU106" s="32"/>
      <c r="EV106" s="32"/>
      <c r="EW106" s="32"/>
      <c r="EX106" s="32"/>
      <c r="EY106" s="32"/>
      <c r="EZ106" s="32"/>
      <c r="FA106" s="32"/>
      <c r="FB106" s="32"/>
      <c r="FC106" s="32"/>
      <c r="FD106" s="32"/>
      <c r="FE106" s="32"/>
      <c r="FF106" s="32"/>
      <c r="FG106" s="32"/>
      <c r="FH106" s="32"/>
      <c r="FI106" s="32"/>
      <c r="FJ106" s="32"/>
      <c r="FK106" s="32"/>
      <c r="FL106" s="32"/>
      <c r="FM106" s="32"/>
      <c r="FN106" s="32"/>
      <c r="FO106" s="32"/>
      <c r="FP106" s="32"/>
      <c r="FQ106" s="32"/>
      <c r="FR106" s="32"/>
      <c r="FS106" s="32"/>
      <c r="FT106" s="32"/>
      <c r="FU106" s="32"/>
      <c r="FV106" s="32"/>
      <c r="FW106" s="32"/>
      <c r="FX106" s="32"/>
      <c r="FY106" s="32"/>
      <c r="FZ106" s="32"/>
      <c r="GA106" s="32"/>
      <c r="GB106" s="32"/>
      <c r="GC106" s="32"/>
      <c r="GD106" s="32"/>
      <c r="GE106" s="32"/>
      <c r="GF106" s="32"/>
      <c r="GG106" s="32"/>
      <c r="GH106" s="32"/>
      <c r="GI106" s="32"/>
      <c r="GJ106" s="32"/>
      <c r="GK106" s="32"/>
      <c r="GL106" s="32"/>
      <c r="GM106" s="32"/>
      <c r="GN106" s="32"/>
      <c r="GO106" s="32"/>
      <c r="GP106" s="32"/>
      <c r="GQ106" s="32"/>
      <c r="GR106" s="32"/>
      <c r="GS106" s="32"/>
      <c r="GT106" s="32"/>
      <c r="GU106" s="32"/>
      <c r="GV106" s="32"/>
      <c r="GW106" s="32"/>
      <c r="GX106" s="32"/>
      <c r="GY106" s="32"/>
      <c r="GZ106" s="32"/>
      <c r="HA106" s="32"/>
      <c r="HB106" s="32"/>
      <c r="HC106" s="32"/>
      <c r="HD106" s="32"/>
      <c r="HE106" s="32"/>
      <c r="HF106" s="32"/>
      <c r="HG106" s="32"/>
      <c r="HH106" s="32"/>
      <c r="HI106" s="32"/>
      <c r="HJ106" s="32"/>
      <c r="HK106" s="32"/>
      <c r="HL106" s="32"/>
      <c r="HM106" s="32"/>
      <c r="HN106" s="32"/>
      <c r="HO106" s="32"/>
      <c r="HP106" s="32"/>
      <c r="HQ106" s="32"/>
      <c r="HR106" s="32"/>
      <c r="HS106" s="32"/>
      <c r="HT106" s="32"/>
      <c r="HU106" s="32"/>
      <c r="HV106" s="32"/>
      <c r="HW106" s="32"/>
      <c r="HX106" s="32"/>
      <c r="HY106" s="32"/>
      <c r="HZ106" s="32"/>
      <c r="IA106" s="32"/>
      <c r="IB106" s="32"/>
      <c r="IC106" s="32"/>
      <c r="ID106" s="32"/>
      <c r="IE106" s="32"/>
      <c r="IF106" s="32"/>
      <c r="IG106" s="32"/>
      <c r="IH106" s="32"/>
      <c r="II106" s="32"/>
      <c r="IJ106" s="32"/>
      <c r="IK106" s="32"/>
      <c r="IL106" s="32"/>
      <c r="IM106" s="32"/>
      <c r="IN106" s="32"/>
      <c r="IO106" s="32"/>
      <c r="IP106" s="32"/>
      <c r="IQ106" s="32"/>
      <c r="IR106" s="32"/>
      <c r="IS106" s="32"/>
      <c r="IT106" s="32"/>
      <c r="IU106" s="32"/>
      <c r="IV106" s="32"/>
    </row>
    <row r="107" spans="1:256" x14ac:dyDescent="0.25">
      <c r="A107" s="137"/>
      <c r="B107" s="138"/>
      <c r="C107" s="138"/>
      <c r="D107" s="138" t="str">
        <f>IF((ISERROR(VLOOKUP($U107,Lookups!#REF!,4,FALSE)))=FALSE,((VLOOKUP($U107,Lookups!$A$2:$E$4199,4,FALSE))),"")</f>
        <v/>
      </c>
      <c r="E107" s="138" t="str">
        <f>IF((ISERROR(VLOOKUP($U107,Lookups!#REF!,5,FALSE)))=FALSE,((VLOOKUP($U107,Lookups!$A$2:$E$4199,5,FALSE))),"")</f>
        <v/>
      </c>
      <c r="F107" s="139"/>
      <c r="G107" s="140"/>
      <c r="H107" s="149"/>
      <c r="I107" s="141"/>
      <c r="J107" s="141"/>
      <c r="K107" s="150"/>
      <c r="L107" s="142"/>
      <c r="M107" s="143"/>
      <c r="N107" s="144"/>
      <c r="O107" s="142"/>
      <c r="P107" s="163" t="str">
        <f t="shared" si="5"/>
        <v/>
      </c>
      <c r="Q107" s="145" t="str">
        <f t="shared" si="6"/>
        <v/>
      </c>
      <c r="R107" s="146" t="str">
        <f t="shared" si="7"/>
        <v/>
      </c>
      <c r="S107" s="147"/>
      <c r="T107" s="148"/>
      <c r="U107" s="32" t="str">
        <f t="shared" si="8"/>
        <v/>
      </c>
      <c r="V107" s="247" t="str">
        <f t="shared" si="13"/>
        <v xml:space="preserve"> </v>
      </c>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2"/>
      <c r="AY107" s="32"/>
      <c r="AZ107" s="32"/>
      <c r="BA107" s="32"/>
      <c r="BB107" s="32"/>
      <c r="BC107" s="32"/>
      <c r="BD107" s="32"/>
      <c r="BE107" s="32"/>
      <c r="BF107" s="32"/>
      <c r="BG107" s="32"/>
      <c r="BH107" s="32"/>
      <c r="BI107" s="32"/>
      <c r="BJ107" s="32"/>
      <c r="BK107" s="32"/>
      <c r="BL107" s="32"/>
      <c r="BM107" s="32"/>
      <c r="BN107" s="32"/>
      <c r="BO107" s="32"/>
      <c r="BP107" s="32"/>
      <c r="BQ107" s="32"/>
      <c r="BR107" s="32"/>
      <c r="BS107" s="32"/>
      <c r="BT107" s="32"/>
      <c r="BU107" s="32"/>
      <c r="BV107" s="32"/>
      <c r="BW107" s="32"/>
      <c r="BX107" s="32"/>
      <c r="BY107" s="32"/>
      <c r="BZ107" s="32"/>
      <c r="CA107" s="32"/>
      <c r="CB107" s="32"/>
      <c r="CC107" s="32"/>
      <c r="CD107" s="32"/>
      <c r="CE107" s="32"/>
      <c r="CF107" s="32"/>
      <c r="CG107" s="32"/>
      <c r="CH107" s="32"/>
      <c r="CI107" s="32"/>
      <c r="CJ107" s="32"/>
      <c r="CK107" s="32"/>
      <c r="CL107" s="32"/>
      <c r="CM107" s="32"/>
      <c r="CN107" s="32"/>
      <c r="CO107" s="32"/>
      <c r="CP107" s="32"/>
      <c r="CQ107" s="32"/>
      <c r="CR107" s="32"/>
      <c r="CS107" s="32"/>
      <c r="CT107" s="32"/>
      <c r="CU107" s="32"/>
      <c r="CV107" s="32"/>
      <c r="CW107" s="32"/>
      <c r="CX107" s="32"/>
      <c r="CY107" s="32"/>
      <c r="CZ107" s="32"/>
      <c r="DA107" s="32"/>
      <c r="DB107" s="32"/>
      <c r="DC107" s="32"/>
      <c r="DD107" s="32"/>
      <c r="DE107" s="32"/>
      <c r="DF107" s="32"/>
      <c r="DG107" s="32"/>
      <c r="DH107" s="32"/>
      <c r="DI107" s="32"/>
      <c r="DJ107" s="32"/>
      <c r="DK107" s="32"/>
      <c r="DL107" s="32"/>
      <c r="DM107" s="32"/>
      <c r="DN107" s="32"/>
      <c r="DO107" s="32"/>
      <c r="DP107" s="32"/>
      <c r="DQ107" s="32"/>
      <c r="DR107" s="32"/>
      <c r="DS107" s="32"/>
      <c r="DT107" s="32"/>
      <c r="DU107" s="32"/>
      <c r="DV107" s="32"/>
      <c r="DW107" s="32"/>
      <c r="DX107" s="32"/>
      <c r="DY107" s="32"/>
      <c r="DZ107" s="32"/>
      <c r="EA107" s="32"/>
      <c r="EB107" s="32"/>
      <c r="EC107" s="32"/>
      <c r="ED107" s="32"/>
      <c r="EE107" s="32"/>
      <c r="EF107" s="32"/>
      <c r="EG107" s="32"/>
      <c r="EH107" s="32"/>
      <c r="EI107" s="32"/>
      <c r="EJ107" s="32"/>
      <c r="EK107" s="32"/>
      <c r="EL107" s="32"/>
      <c r="EM107" s="32"/>
      <c r="EN107" s="32"/>
      <c r="EO107" s="32"/>
      <c r="EP107" s="32"/>
      <c r="EQ107" s="32"/>
      <c r="ER107" s="32"/>
      <c r="ES107" s="32"/>
      <c r="ET107" s="32"/>
      <c r="EU107" s="32"/>
      <c r="EV107" s="32"/>
      <c r="EW107" s="32"/>
      <c r="EX107" s="32"/>
      <c r="EY107" s="32"/>
      <c r="EZ107" s="32"/>
      <c r="FA107" s="32"/>
      <c r="FB107" s="32"/>
      <c r="FC107" s="32"/>
      <c r="FD107" s="32"/>
      <c r="FE107" s="32"/>
      <c r="FF107" s="32"/>
      <c r="FG107" s="32"/>
      <c r="FH107" s="32"/>
      <c r="FI107" s="32"/>
      <c r="FJ107" s="32"/>
      <c r="FK107" s="32"/>
      <c r="FL107" s="32"/>
      <c r="FM107" s="32"/>
      <c r="FN107" s="32"/>
      <c r="FO107" s="32"/>
      <c r="FP107" s="32"/>
      <c r="FQ107" s="32"/>
      <c r="FR107" s="32"/>
      <c r="FS107" s="32"/>
      <c r="FT107" s="32"/>
      <c r="FU107" s="32"/>
      <c r="FV107" s="32"/>
      <c r="FW107" s="32"/>
      <c r="FX107" s="32"/>
      <c r="FY107" s="32"/>
      <c r="FZ107" s="32"/>
      <c r="GA107" s="32"/>
      <c r="GB107" s="32"/>
      <c r="GC107" s="32"/>
      <c r="GD107" s="32"/>
      <c r="GE107" s="32"/>
      <c r="GF107" s="32"/>
      <c r="GG107" s="32"/>
      <c r="GH107" s="32"/>
      <c r="GI107" s="32"/>
      <c r="GJ107" s="32"/>
      <c r="GK107" s="32"/>
      <c r="GL107" s="32"/>
      <c r="GM107" s="32"/>
      <c r="GN107" s="32"/>
      <c r="GO107" s="32"/>
      <c r="GP107" s="32"/>
      <c r="GQ107" s="32"/>
      <c r="GR107" s="32"/>
      <c r="GS107" s="32"/>
      <c r="GT107" s="32"/>
      <c r="GU107" s="32"/>
      <c r="GV107" s="32"/>
      <c r="GW107" s="32"/>
      <c r="GX107" s="32"/>
      <c r="GY107" s="32"/>
      <c r="GZ107" s="32"/>
      <c r="HA107" s="32"/>
      <c r="HB107" s="32"/>
      <c r="HC107" s="32"/>
      <c r="HD107" s="32"/>
      <c r="HE107" s="32"/>
      <c r="HF107" s="32"/>
      <c r="HG107" s="32"/>
      <c r="HH107" s="32"/>
      <c r="HI107" s="32"/>
      <c r="HJ107" s="32"/>
      <c r="HK107" s="32"/>
      <c r="HL107" s="32"/>
      <c r="HM107" s="32"/>
      <c r="HN107" s="32"/>
      <c r="HO107" s="32"/>
      <c r="HP107" s="32"/>
      <c r="HQ107" s="32"/>
      <c r="HR107" s="32"/>
      <c r="HS107" s="32"/>
      <c r="HT107" s="32"/>
      <c r="HU107" s="32"/>
      <c r="HV107" s="32"/>
      <c r="HW107" s="32"/>
      <c r="HX107" s="32"/>
      <c r="HY107" s="32"/>
      <c r="HZ107" s="32"/>
      <c r="IA107" s="32"/>
      <c r="IB107" s="32"/>
      <c r="IC107" s="32"/>
      <c r="ID107" s="32"/>
      <c r="IE107" s="32"/>
      <c r="IF107" s="32"/>
      <c r="IG107" s="32"/>
      <c r="IH107" s="32"/>
      <c r="II107" s="32"/>
      <c r="IJ107" s="32"/>
      <c r="IK107" s="32"/>
      <c r="IL107" s="32"/>
      <c r="IM107" s="32"/>
      <c r="IN107" s="32"/>
      <c r="IO107" s="32"/>
      <c r="IP107" s="32"/>
      <c r="IQ107" s="32"/>
      <c r="IR107" s="32"/>
      <c r="IS107" s="32"/>
      <c r="IT107" s="32"/>
      <c r="IU107" s="32"/>
      <c r="IV107" s="32"/>
    </row>
    <row r="108" spans="1:256" x14ac:dyDescent="0.25">
      <c r="A108" s="123"/>
      <c r="B108" s="124"/>
      <c r="C108" s="124"/>
      <c r="D108" s="124" t="str">
        <f>IF((ISERROR(VLOOKUP($U108,Lookups!#REF!,4,FALSE)))=FALSE,((VLOOKUP($U108,Lookups!$A$2:$E$4199,4,FALSE))),"")</f>
        <v/>
      </c>
      <c r="E108" s="124" t="str">
        <f>IF((ISERROR(VLOOKUP($U108,Lookups!#REF!,5,FALSE)))=FALSE,((VLOOKUP($U108,Lookups!$A$2:$E$4199,5,FALSE))),"")</f>
        <v/>
      </c>
      <c r="F108" s="125"/>
      <c r="G108" s="126"/>
      <c r="H108" s="127"/>
      <c r="I108" s="128"/>
      <c r="J108" s="128"/>
      <c r="K108" s="129"/>
      <c r="L108" s="130"/>
      <c r="M108" s="131"/>
      <c r="N108" s="132"/>
      <c r="O108" s="130"/>
      <c r="P108" s="163" t="str">
        <f t="shared" si="5"/>
        <v/>
      </c>
      <c r="Q108" s="133" t="str">
        <f t="shared" si="6"/>
        <v/>
      </c>
      <c r="R108" s="134" t="str">
        <f t="shared" si="7"/>
        <v/>
      </c>
      <c r="S108" s="135"/>
      <c r="T108" s="136"/>
      <c r="U108" s="32" t="str">
        <f t="shared" si="8"/>
        <v/>
      </c>
      <c r="V108" s="124" t="str">
        <f t="shared" si="13"/>
        <v xml:space="preserve"> </v>
      </c>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2"/>
      <c r="AY108" s="32"/>
      <c r="AZ108" s="32"/>
      <c r="BA108" s="32"/>
      <c r="BB108" s="32"/>
      <c r="BC108" s="32"/>
      <c r="BD108" s="32"/>
      <c r="BE108" s="32"/>
      <c r="BF108" s="32"/>
      <c r="BG108" s="32"/>
      <c r="BH108" s="32"/>
      <c r="BI108" s="32"/>
      <c r="BJ108" s="32"/>
      <c r="BK108" s="32"/>
      <c r="BL108" s="32"/>
      <c r="BM108" s="32"/>
      <c r="BN108" s="32"/>
      <c r="BO108" s="32"/>
      <c r="BP108" s="32"/>
      <c r="BQ108" s="32"/>
      <c r="BR108" s="32"/>
      <c r="BS108" s="32"/>
      <c r="BT108" s="32"/>
      <c r="BU108" s="32"/>
      <c r="BV108" s="32"/>
      <c r="BW108" s="32"/>
      <c r="BX108" s="32"/>
      <c r="BY108" s="32"/>
      <c r="BZ108" s="32"/>
      <c r="CA108" s="32"/>
      <c r="CB108" s="32"/>
      <c r="CC108" s="32"/>
      <c r="CD108" s="32"/>
      <c r="CE108" s="32"/>
      <c r="CF108" s="32"/>
      <c r="CG108" s="32"/>
      <c r="CH108" s="32"/>
      <c r="CI108" s="32"/>
      <c r="CJ108" s="32"/>
      <c r="CK108" s="32"/>
      <c r="CL108" s="32"/>
      <c r="CM108" s="32"/>
      <c r="CN108" s="32"/>
      <c r="CO108" s="32"/>
      <c r="CP108" s="32"/>
      <c r="CQ108" s="32"/>
      <c r="CR108" s="32"/>
      <c r="CS108" s="32"/>
      <c r="CT108" s="32"/>
      <c r="CU108" s="32"/>
      <c r="CV108" s="32"/>
      <c r="CW108" s="32"/>
      <c r="CX108" s="32"/>
      <c r="CY108" s="32"/>
      <c r="CZ108" s="32"/>
      <c r="DA108" s="32"/>
      <c r="DB108" s="32"/>
      <c r="DC108" s="32"/>
      <c r="DD108" s="32"/>
      <c r="DE108" s="32"/>
      <c r="DF108" s="32"/>
      <c r="DG108" s="32"/>
      <c r="DH108" s="32"/>
      <c r="DI108" s="32"/>
      <c r="DJ108" s="32"/>
      <c r="DK108" s="32"/>
      <c r="DL108" s="32"/>
      <c r="DM108" s="32"/>
      <c r="DN108" s="32"/>
      <c r="DO108" s="32"/>
      <c r="DP108" s="32"/>
      <c r="DQ108" s="32"/>
      <c r="DR108" s="32"/>
      <c r="DS108" s="32"/>
      <c r="DT108" s="32"/>
      <c r="DU108" s="32"/>
      <c r="DV108" s="32"/>
      <c r="DW108" s="32"/>
      <c r="DX108" s="32"/>
      <c r="DY108" s="32"/>
      <c r="DZ108" s="32"/>
      <c r="EA108" s="32"/>
      <c r="EB108" s="32"/>
      <c r="EC108" s="32"/>
      <c r="ED108" s="32"/>
      <c r="EE108" s="32"/>
      <c r="EF108" s="32"/>
      <c r="EG108" s="32"/>
      <c r="EH108" s="32"/>
      <c r="EI108" s="32"/>
      <c r="EJ108" s="32"/>
      <c r="EK108" s="32"/>
      <c r="EL108" s="32"/>
      <c r="EM108" s="32"/>
      <c r="EN108" s="32"/>
      <c r="EO108" s="32"/>
      <c r="EP108" s="32"/>
      <c r="EQ108" s="32"/>
      <c r="ER108" s="32"/>
      <c r="ES108" s="32"/>
      <c r="ET108" s="32"/>
      <c r="EU108" s="32"/>
      <c r="EV108" s="32"/>
      <c r="EW108" s="32"/>
      <c r="EX108" s="32"/>
      <c r="EY108" s="32"/>
      <c r="EZ108" s="32"/>
      <c r="FA108" s="32"/>
      <c r="FB108" s="32"/>
      <c r="FC108" s="32"/>
      <c r="FD108" s="32"/>
      <c r="FE108" s="32"/>
      <c r="FF108" s="32"/>
      <c r="FG108" s="32"/>
      <c r="FH108" s="32"/>
      <c r="FI108" s="32"/>
      <c r="FJ108" s="32"/>
      <c r="FK108" s="32"/>
      <c r="FL108" s="32"/>
      <c r="FM108" s="32"/>
      <c r="FN108" s="32"/>
      <c r="FO108" s="32"/>
      <c r="FP108" s="32"/>
      <c r="FQ108" s="32"/>
      <c r="FR108" s="32"/>
      <c r="FS108" s="32"/>
      <c r="FT108" s="32"/>
      <c r="FU108" s="32"/>
      <c r="FV108" s="32"/>
      <c r="FW108" s="32"/>
      <c r="FX108" s="32"/>
      <c r="FY108" s="32"/>
      <c r="FZ108" s="32"/>
      <c r="GA108" s="32"/>
      <c r="GB108" s="32"/>
      <c r="GC108" s="32"/>
      <c r="GD108" s="32"/>
      <c r="GE108" s="32"/>
      <c r="GF108" s="32"/>
      <c r="GG108" s="32"/>
      <c r="GH108" s="32"/>
      <c r="GI108" s="32"/>
      <c r="GJ108" s="32"/>
      <c r="GK108" s="32"/>
      <c r="GL108" s="32"/>
      <c r="GM108" s="32"/>
      <c r="GN108" s="32"/>
      <c r="GO108" s="32"/>
      <c r="GP108" s="32"/>
      <c r="GQ108" s="32"/>
      <c r="GR108" s="32"/>
      <c r="GS108" s="32"/>
      <c r="GT108" s="32"/>
      <c r="GU108" s="32"/>
      <c r="GV108" s="32"/>
      <c r="GW108" s="32"/>
      <c r="GX108" s="32"/>
      <c r="GY108" s="32"/>
      <c r="GZ108" s="32"/>
      <c r="HA108" s="32"/>
      <c r="HB108" s="32"/>
      <c r="HC108" s="32"/>
      <c r="HD108" s="32"/>
      <c r="HE108" s="32"/>
      <c r="HF108" s="32"/>
      <c r="HG108" s="32"/>
      <c r="HH108" s="32"/>
      <c r="HI108" s="32"/>
      <c r="HJ108" s="32"/>
      <c r="HK108" s="32"/>
      <c r="HL108" s="32"/>
      <c r="HM108" s="32"/>
      <c r="HN108" s="32"/>
      <c r="HO108" s="32"/>
      <c r="HP108" s="32"/>
      <c r="HQ108" s="32"/>
      <c r="HR108" s="32"/>
      <c r="HS108" s="32"/>
      <c r="HT108" s="32"/>
      <c r="HU108" s="32"/>
      <c r="HV108" s="32"/>
      <c r="HW108" s="32"/>
      <c r="HX108" s="32"/>
      <c r="HY108" s="32"/>
      <c r="HZ108" s="32"/>
      <c r="IA108" s="32"/>
      <c r="IB108" s="32"/>
      <c r="IC108" s="32"/>
      <c r="ID108" s="32"/>
      <c r="IE108" s="32"/>
      <c r="IF108" s="32"/>
      <c r="IG108" s="32"/>
      <c r="IH108" s="32"/>
      <c r="II108" s="32"/>
      <c r="IJ108" s="32"/>
      <c r="IK108" s="32"/>
      <c r="IL108" s="32"/>
      <c r="IM108" s="32"/>
      <c r="IN108" s="32"/>
      <c r="IO108" s="32"/>
      <c r="IP108" s="32"/>
      <c r="IQ108" s="32"/>
      <c r="IR108" s="32"/>
      <c r="IS108" s="32"/>
      <c r="IT108" s="32"/>
      <c r="IU108" s="32"/>
      <c r="IV108" s="32"/>
    </row>
    <row r="109" spans="1:256" x14ac:dyDescent="0.25">
      <c r="A109" s="123"/>
      <c r="B109" s="124"/>
      <c r="C109" s="124"/>
      <c r="D109" s="124" t="str">
        <f>IF((ISERROR(VLOOKUP($U109,Lookups!#REF!,4,FALSE)))=FALSE,((VLOOKUP($U109,Lookups!$A$2:$E$4199,4,FALSE))),"")</f>
        <v/>
      </c>
      <c r="E109" s="124" t="str">
        <f>IF((ISERROR(VLOOKUP($U109,Lookups!#REF!,5,FALSE)))=FALSE,((VLOOKUP($U109,Lookups!$A$2:$E$4199,5,FALSE))),"")</f>
        <v/>
      </c>
      <c r="F109" s="125"/>
      <c r="G109" s="126"/>
      <c r="H109" s="127"/>
      <c r="I109" s="128"/>
      <c r="J109" s="128"/>
      <c r="K109" s="129"/>
      <c r="L109" s="130"/>
      <c r="M109" s="131"/>
      <c r="N109" s="132"/>
      <c r="O109" s="130"/>
      <c r="P109" s="163" t="str">
        <f t="shared" si="5"/>
        <v/>
      </c>
      <c r="Q109" s="133" t="str">
        <f t="shared" si="6"/>
        <v/>
      </c>
      <c r="R109" s="134" t="str">
        <f t="shared" si="7"/>
        <v/>
      </c>
      <c r="S109" s="135"/>
      <c r="T109" s="136"/>
      <c r="U109" s="32" t="str">
        <f t="shared" si="8"/>
        <v/>
      </c>
      <c r="V109" s="124" t="str">
        <f t="shared" si="13"/>
        <v xml:space="preserve"> </v>
      </c>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c r="AY109" s="32"/>
      <c r="AZ109" s="32"/>
      <c r="BA109" s="32"/>
      <c r="BB109" s="32"/>
      <c r="BC109" s="32"/>
      <c r="BD109" s="32"/>
      <c r="BE109" s="32"/>
      <c r="BF109" s="32"/>
      <c r="BG109" s="32"/>
      <c r="BH109" s="32"/>
      <c r="BI109" s="32"/>
      <c r="BJ109" s="32"/>
      <c r="BK109" s="32"/>
      <c r="BL109" s="32"/>
      <c r="BM109" s="32"/>
      <c r="BN109" s="32"/>
      <c r="BO109" s="32"/>
      <c r="BP109" s="32"/>
      <c r="BQ109" s="32"/>
      <c r="BR109" s="32"/>
      <c r="BS109" s="32"/>
      <c r="BT109" s="32"/>
      <c r="BU109" s="32"/>
      <c r="BV109" s="32"/>
      <c r="BW109" s="32"/>
      <c r="BX109" s="32"/>
      <c r="BY109" s="32"/>
      <c r="BZ109" s="32"/>
      <c r="CA109" s="32"/>
      <c r="CB109" s="32"/>
      <c r="CC109" s="32"/>
      <c r="CD109" s="32"/>
      <c r="CE109" s="32"/>
      <c r="CF109" s="32"/>
      <c r="CG109" s="32"/>
      <c r="CH109" s="32"/>
      <c r="CI109" s="32"/>
      <c r="CJ109" s="32"/>
      <c r="CK109" s="32"/>
      <c r="CL109" s="32"/>
      <c r="CM109" s="32"/>
      <c r="CN109" s="32"/>
      <c r="CO109" s="32"/>
      <c r="CP109" s="32"/>
      <c r="CQ109" s="32"/>
      <c r="CR109" s="32"/>
      <c r="CS109" s="32"/>
      <c r="CT109" s="32"/>
      <c r="CU109" s="32"/>
      <c r="CV109" s="32"/>
      <c r="CW109" s="32"/>
      <c r="CX109" s="32"/>
      <c r="CY109" s="32"/>
      <c r="CZ109" s="32"/>
      <c r="DA109" s="32"/>
      <c r="DB109" s="32"/>
      <c r="DC109" s="32"/>
      <c r="DD109" s="32"/>
      <c r="DE109" s="32"/>
      <c r="DF109" s="32"/>
      <c r="DG109" s="32"/>
      <c r="DH109" s="32"/>
      <c r="DI109" s="32"/>
      <c r="DJ109" s="32"/>
      <c r="DK109" s="32"/>
      <c r="DL109" s="32"/>
      <c r="DM109" s="32"/>
      <c r="DN109" s="32"/>
      <c r="DO109" s="32"/>
      <c r="DP109" s="32"/>
      <c r="DQ109" s="32"/>
      <c r="DR109" s="32"/>
      <c r="DS109" s="32"/>
      <c r="DT109" s="32"/>
      <c r="DU109" s="32"/>
      <c r="DV109" s="32"/>
      <c r="DW109" s="32"/>
      <c r="DX109" s="32"/>
      <c r="DY109" s="32"/>
      <c r="DZ109" s="32"/>
      <c r="EA109" s="32"/>
      <c r="EB109" s="32"/>
      <c r="EC109" s="32"/>
      <c r="ED109" s="32"/>
      <c r="EE109" s="32"/>
      <c r="EF109" s="32"/>
      <c r="EG109" s="32"/>
      <c r="EH109" s="32"/>
      <c r="EI109" s="32"/>
      <c r="EJ109" s="32"/>
      <c r="EK109" s="32"/>
      <c r="EL109" s="32"/>
      <c r="EM109" s="32"/>
      <c r="EN109" s="32"/>
      <c r="EO109" s="32"/>
      <c r="EP109" s="32"/>
      <c r="EQ109" s="32"/>
      <c r="ER109" s="32"/>
      <c r="ES109" s="32"/>
      <c r="ET109" s="32"/>
      <c r="EU109" s="32"/>
      <c r="EV109" s="32"/>
      <c r="EW109" s="32"/>
      <c r="EX109" s="32"/>
      <c r="EY109" s="32"/>
      <c r="EZ109" s="32"/>
      <c r="FA109" s="32"/>
      <c r="FB109" s="32"/>
      <c r="FC109" s="32"/>
      <c r="FD109" s="32"/>
      <c r="FE109" s="32"/>
      <c r="FF109" s="32"/>
      <c r="FG109" s="32"/>
      <c r="FH109" s="32"/>
      <c r="FI109" s="32"/>
      <c r="FJ109" s="32"/>
      <c r="FK109" s="32"/>
      <c r="FL109" s="32"/>
      <c r="FM109" s="32"/>
      <c r="FN109" s="32"/>
      <c r="FO109" s="32"/>
      <c r="FP109" s="32"/>
      <c r="FQ109" s="32"/>
      <c r="FR109" s="32"/>
      <c r="FS109" s="32"/>
      <c r="FT109" s="32"/>
      <c r="FU109" s="32"/>
      <c r="FV109" s="32"/>
      <c r="FW109" s="32"/>
      <c r="FX109" s="32"/>
      <c r="FY109" s="32"/>
      <c r="FZ109" s="32"/>
      <c r="GA109" s="32"/>
      <c r="GB109" s="32"/>
      <c r="GC109" s="32"/>
      <c r="GD109" s="32"/>
      <c r="GE109" s="32"/>
      <c r="GF109" s="32"/>
      <c r="GG109" s="32"/>
      <c r="GH109" s="32"/>
      <c r="GI109" s="32"/>
      <c r="GJ109" s="32"/>
      <c r="GK109" s="32"/>
      <c r="GL109" s="32"/>
      <c r="GM109" s="32"/>
      <c r="GN109" s="32"/>
      <c r="GO109" s="32"/>
      <c r="GP109" s="32"/>
      <c r="GQ109" s="32"/>
      <c r="GR109" s="32"/>
      <c r="GS109" s="32"/>
      <c r="GT109" s="32"/>
      <c r="GU109" s="32"/>
      <c r="GV109" s="32"/>
      <c r="GW109" s="32"/>
      <c r="GX109" s="32"/>
      <c r="GY109" s="32"/>
      <c r="GZ109" s="32"/>
      <c r="HA109" s="32"/>
      <c r="HB109" s="32"/>
      <c r="HC109" s="32"/>
      <c r="HD109" s="32"/>
      <c r="HE109" s="32"/>
      <c r="HF109" s="32"/>
      <c r="HG109" s="32"/>
      <c r="HH109" s="32"/>
      <c r="HI109" s="32"/>
      <c r="HJ109" s="32"/>
      <c r="HK109" s="32"/>
      <c r="HL109" s="32"/>
      <c r="HM109" s="32"/>
      <c r="HN109" s="32"/>
      <c r="HO109" s="32"/>
      <c r="HP109" s="32"/>
      <c r="HQ109" s="32"/>
      <c r="HR109" s="32"/>
      <c r="HS109" s="32"/>
      <c r="HT109" s="32"/>
      <c r="HU109" s="32"/>
      <c r="HV109" s="32"/>
      <c r="HW109" s="32"/>
      <c r="HX109" s="32"/>
      <c r="HY109" s="32"/>
      <c r="HZ109" s="32"/>
      <c r="IA109" s="32"/>
      <c r="IB109" s="32"/>
      <c r="IC109" s="32"/>
      <c r="ID109" s="32"/>
      <c r="IE109" s="32"/>
      <c r="IF109" s="32"/>
      <c r="IG109" s="32"/>
      <c r="IH109" s="32"/>
      <c r="II109" s="32"/>
      <c r="IJ109" s="32"/>
      <c r="IK109" s="32"/>
      <c r="IL109" s="32"/>
      <c r="IM109" s="32"/>
      <c r="IN109" s="32"/>
      <c r="IO109" s="32"/>
      <c r="IP109" s="32"/>
      <c r="IQ109" s="32"/>
      <c r="IR109" s="32"/>
      <c r="IS109" s="32"/>
      <c r="IT109" s="32"/>
      <c r="IU109" s="32"/>
      <c r="IV109" s="32"/>
    </row>
    <row r="110" spans="1:256" x14ac:dyDescent="0.25">
      <c r="A110" s="137"/>
      <c r="B110" s="138"/>
      <c r="C110" s="138"/>
      <c r="D110" s="138" t="str">
        <f>IF((ISERROR(VLOOKUP($U110,Lookups!#REF!,4,FALSE)))=FALSE,((VLOOKUP($U110,Lookups!$A$2:$E$4199,4,FALSE))),"")</f>
        <v/>
      </c>
      <c r="E110" s="138" t="str">
        <f>IF((ISERROR(VLOOKUP($U110,Lookups!#REF!,5,FALSE)))=FALSE,((VLOOKUP($U110,Lookups!$A$2:$E$4199,5,FALSE))),"")</f>
        <v/>
      </c>
      <c r="F110" s="139"/>
      <c r="G110" s="140"/>
      <c r="H110" s="149"/>
      <c r="I110" s="141"/>
      <c r="J110" s="141"/>
      <c r="K110" s="150"/>
      <c r="L110" s="142"/>
      <c r="M110" s="143"/>
      <c r="N110" s="144"/>
      <c r="O110" s="142"/>
      <c r="P110" s="163" t="str">
        <f t="shared" si="5"/>
        <v/>
      </c>
      <c r="Q110" s="145" t="str">
        <f t="shared" si="6"/>
        <v/>
      </c>
      <c r="R110" s="146" t="str">
        <f t="shared" si="7"/>
        <v/>
      </c>
      <c r="S110" s="147"/>
      <c r="T110" s="148"/>
      <c r="U110" s="32" t="str">
        <f t="shared" si="8"/>
        <v/>
      </c>
      <c r="V110" s="247" t="str">
        <f t="shared" si="13"/>
        <v xml:space="preserve"> </v>
      </c>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c r="AY110" s="32"/>
      <c r="AZ110" s="32"/>
      <c r="BA110" s="32"/>
      <c r="BB110" s="32"/>
      <c r="BC110" s="32"/>
      <c r="BD110" s="32"/>
      <c r="BE110" s="32"/>
      <c r="BF110" s="32"/>
      <c r="BG110" s="32"/>
      <c r="BH110" s="32"/>
      <c r="BI110" s="32"/>
      <c r="BJ110" s="32"/>
      <c r="BK110" s="32"/>
      <c r="BL110" s="32"/>
      <c r="BM110" s="32"/>
      <c r="BN110" s="32"/>
      <c r="BO110" s="32"/>
      <c r="BP110" s="32"/>
      <c r="BQ110" s="32"/>
      <c r="BR110" s="32"/>
      <c r="BS110" s="32"/>
      <c r="BT110" s="32"/>
      <c r="BU110" s="32"/>
      <c r="BV110" s="32"/>
      <c r="BW110" s="32"/>
      <c r="BX110" s="32"/>
      <c r="BY110" s="32"/>
      <c r="BZ110" s="32"/>
      <c r="CA110" s="32"/>
      <c r="CB110" s="32"/>
      <c r="CC110" s="32"/>
      <c r="CD110" s="32"/>
      <c r="CE110" s="32"/>
      <c r="CF110" s="32"/>
      <c r="CG110" s="32"/>
      <c r="CH110" s="32"/>
      <c r="CI110" s="32"/>
      <c r="CJ110" s="32"/>
      <c r="CK110" s="32"/>
      <c r="CL110" s="32"/>
      <c r="CM110" s="32"/>
      <c r="CN110" s="32"/>
      <c r="CO110" s="32"/>
      <c r="CP110" s="32"/>
      <c r="CQ110" s="32"/>
      <c r="CR110" s="32"/>
      <c r="CS110" s="32"/>
      <c r="CT110" s="32"/>
      <c r="CU110" s="32"/>
      <c r="CV110" s="32"/>
      <c r="CW110" s="32"/>
      <c r="CX110" s="32"/>
      <c r="CY110" s="32"/>
      <c r="CZ110" s="32"/>
      <c r="DA110" s="32"/>
      <c r="DB110" s="32"/>
      <c r="DC110" s="32"/>
      <c r="DD110" s="32"/>
      <c r="DE110" s="32"/>
      <c r="DF110" s="32"/>
      <c r="DG110" s="32"/>
      <c r="DH110" s="32"/>
      <c r="DI110" s="32"/>
      <c r="DJ110" s="32"/>
      <c r="DK110" s="32"/>
      <c r="DL110" s="32"/>
      <c r="DM110" s="32"/>
      <c r="DN110" s="32"/>
      <c r="DO110" s="32"/>
      <c r="DP110" s="32"/>
      <c r="DQ110" s="32"/>
      <c r="DR110" s="32"/>
      <c r="DS110" s="32"/>
      <c r="DT110" s="32"/>
      <c r="DU110" s="32"/>
      <c r="DV110" s="32"/>
      <c r="DW110" s="32"/>
      <c r="DX110" s="32"/>
      <c r="DY110" s="32"/>
      <c r="DZ110" s="32"/>
      <c r="EA110" s="32"/>
      <c r="EB110" s="32"/>
      <c r="EC110" s="32"/>
      <c r="ED110" s="32"/>
      <c r="EE110" s="32"/>
      <c r="EF110" s="32"/>
      <c r="EG110" s="32"/>
      <c r="EH110" s="32"/>
      <c r="EI110" s="32"/>
      <c r="EJ110" s="32"/>
      <c r="EK110" s="32"/>
      <c r="EL110" s="32"/>
      <c r="EM110" s="32"/>
      <c r="EN110" s="32"/>
      <c r="EO110" s="32"/>
      <c r="EP110" s="32"/>
      <c r="EQ110" s="32"/>
      <c r="ER110" s="32"/>
      <c r="ES110" s="32"/>
      <c r="ET110" s="32"/>
      <c r="EU110" s="32"/>
      <c r="EV110" s="32"/>
      <c r="EW110" s="32"/>
      <c r="EX110" s="32"/>
      <c r="EY110" s="32"/>
      <c r="EZ110" s="32"/>
      <c r="FA110" s="32"/>
      <c r="FB110" s="32"/>
      <c r="FC110" s="32"/>
      <c r="FD110" s="32"/>
      <c r="FE110" s="32"/>
      <c r="FF110" s="32"/>
      <c r="FG110" s="32"/>
      <c r="FH110" s="32"/>
      <c r="FI110" s="32"/>
      <c r="FJ110" s="32"/>
      <c r="FK110" s="32"/>
      <c r="FL110" s="32"/>
      <c r="FM110" s="32"/>
      <c r="FN110" s="32"/>
      <c r="FO110" s="32"/>
      <c r="FP110" s="32"/>
      <c r="FQ110" s="32"/>
      <c r="FR110" s="32"/>
      <c r="FS110" s="32"/>
      <c r="FT110" s="32"/>
      <c r="FU110" s="32"/>
      <c r="FV110" s="32"/>
      <c r="FW110" s="32"/>
      <c r="FX110" s="32"/>
      <c r="FY110" s="32"/>
      <c r="FZ110" s="32"/>
      <c r="GA110" s="32"/>
      <c r="GB110" s="32"/>
      <c r="GC110" s="32"/>
      <c r="GD110" s="32"/>
      <c r="GE110" s="32"/>
      <c r="GF110" s="32"/>
      <c r="GG110" s="32"/>
      <c r="GH110" s="32"/>
      <c r="GI110" s="32"/>
      <c r="GJ110" s="32"/>
      <c r="GK110" s="32"/>
      <c r="GL110" s="32"/>
      <c r="GM110" s="32"/>
      <c r="GN110" s="32"/>
      <c r="GO110" s="32"/>
      <c r="GP110" s="32"/>
      <c r="GQ110" s="32"/>
      <c r="GR110" s="32"/>
      <c r="GS110" s="32"/>
      <c r="GT110" s="32"/>
      <c r="GU110" s="32"/>
      <c r="GV110" s="32"/>
      <c r="GW110" s="32"/>
      <c r="GX110" s="32"/>
      <c r="GY110" s="32"/>
      <c r="GZ110" s="32"/>
      <c r="HA110" s="32"/>
      <c r="HB110" s="32"/>
      <c r="HC110" s="32"/>
      <c r="HD110" s="32"/>
      <c r="HE110" s="32"/>
      <c r="HF110" s="32"/>
      <c r="HG110" s="32"/>
      <c r="HH110" s="32"/>
      <c r="HI110" s="32"/>
      <c r="HJ110" s="32"/>
      <c r="HK110" s="32"/>
      <c r="HL110" s="32"/>
      <c r="HM110" s="32"/>
      <c r="HN110" s="32"/>
      <c r="HO110" s="32"/>
      <c r="HP110" s="32"/>
      <c r="HQ110" s="32"/>
      <c r="HR110" s="32"/>
      <c r="HS110" s="32"/>
      <c r="HT110" s="32"/>
      <c r="HU110" s="32"/>
      <c r="HV110" s="32"/>
      <c r="HW110" s="32"/>
      <c r="HX110" s="32"/>
      <c r="HY110" s="32"/>
      <c r="HZ110" s="32"/>
      <c r="IA110" s="32"/>
      <c r="IB110" s="32"/>
      <c r="IC110" s="32"/>
      <c r="ID110" s="32"/>
      <c r="IE110" s="32"/>
      <c r="IF110" s="32"/>
      <c r="IG110" s="32"/>
      <c r="IH110" s="32"/>
      <c r="II110" s="32"/>
      <c r="IJ110" s="32"/>
      <c r="IK110" s="32"/>
      <c r="IL110" s="32"/>
      <c r="IM110" s="32"/>
      <c r="IN110" s="32"/>
      <c r="IO110" s="32"/>
      <c r="IP110" s="32"/>
      <c r="IQ110" s="32"/>
      <c r="IR110" s="32"/>
      <c r="IS110" s="32"/>
      <c r="IT110" s="32"/>
      <c r="IU110" s="32"/>
      <c r="IV110" s="32"/>
    </row>
    <row r="111" spans="1:256" x14ac:dyDescent="0.25">
      <c r="A111" s="137"/>
      <c r="B111" s="138"/>
      <c r="C111" s="138"/>
      <c r="D111" s="138" t="str">
        <f>IF((ISERROR(VLOOKUP($U111,Lookups!#REF!,4,FALSE)))=FALSE,((VLOOKUP($U111,Lookups!$A$2:$E$4199,4,FALSE))),"")</f>
        <v/>
      </c>
      <c r="E111" s="138" t="str">
        <f>IF((ISERROR(VLOOKUP($U111,Lookups!#REF!,5,FALSE)))=FALSE,((VLOOKUP($U111,Lookups!$A$2:$E$4199,5,FALSE))),"")</f>
        <v/>
      </c>
      <c r="F111" s="139"/>
      <c r="G111" s="140"/>
      <c r="H111" s="149"/>
      <c r="I111" s="141"/>
      <c r="J111" s="141"/>
      <c r="K111" s="150"/>
      <c r="L111" s="142"/>
      <c r="M111" s="143"/>
      <c r="N111" s="144"/>
      <c r="O111" s="142"/>
      <c r="P111" s="163" t="str">
        <f t="shared" si="5"/>
        <v/>
      </c>
      <c r="Q111" s="145" t="str">
        <f t="shared" si="6"/>
        <v/>
      </c>
      <c r="R111" s="146" t="str">
        <f t="shared" si="7"/>
        <v/>
      </c>
      <c r="S111" s="147"/>
      <c r="T111" s="148"/>
      <c r="U111" s="32" t="str">
        <f t="shared" si="8"/>
        <v/>
      </c>
      <c r="V111" s="247" t="str">
        <f t="shared" si="13"/>
        <v xml:space="preserve"> </v>
      </c>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2"/>
      <c r="AZ111" s="32"/>
      <c r="BA111" s="32"/>
      <c r="BB111" s="32"/>
      <c r="BC111" s="32"/>
      <c r="BD111" s="32"/>
      <c r="BE111" s="32"/>
      <c r="BF111" s="32"/>
      <c r="BG111" s="32"/>
      <c r="BH111" s="32"/>
      <c r="BI111" s="32"/>
      <c r="BJ111" s="32"/>
      <c r="BK111" s="32"/>
      <c r="BL111" s="32"/>
      <c r="BM111" s="32"/>
      <c r="BN111" s="32"/>
      <c r="BO111" s="32"/>
      <c r="BP111" s="32"/>
      <c r="BQ111" s="32"/>
      <c r="BR111" s="32"/>
      <c r="BS111" s="32"/>
      <c r="BT111" s="32"/>
      <c r="BU111" s="32"/>
      <c r="BV111" s="32"/>
      <c r="BW111" s="32"/>
      <c r="BX111" s="32"/>
      <c r="BY111" s="32"/>
      <c r="BZ111" s="32"/>
      <c r="CA111" s="32"/>
      <c r="CB111" s="32"/>
      <c r="CC111" s="32"/>
      <c r="CD111" s="32"/>
      <c r="CE111" s="32"/>
      <c r="CF111" s="32"/>
      <c r="CG111" s="32"/>
      <c r="CH111" s="32"/>
      <c r="CI111" s="32"/>
      <c r="CJ111" s="32"/>
      <c r="CK111" s="32"/>
      <c r="CL111" s="32"/>
      <c r="CM111" s="32"/>
      <c r="CN111" s="32"/>
      <c r="CO111" s="32"/>
      <c r="CP111" s="32"/>
      <c r="CQ111" s="32"/>
      <c r="CR111" s="32"/>
      <c r="CS111" s="32"/>
      <c r="CT111" s="32"/>
      <c r="CU111" s="32"/>
      <c r="CV111" s="32"/>
      <c r="CW111" s="32"/>
      <c r="CX111" s="32"/>
      <c r="CY111" s="32"/>
      <c r="CZ111" s="32"/>
      <c r="DA111" s="32"/>
      <c r="DB111" s="32"/>
      <c r="DC111" s="32"/>
      <c r="DD111" s="32"/>
      <c r="DE111" s="32"/>
      <c r="DF111" s="32"/>
      <c r="DG111" s="32"/>
      <c r="DH111" s="32"/>
      <c r="DI111" s="32"/>
      <c r="DJ111" s="32"/>
      <c r="DK111" s="32"/>
      <c r="DL111" s="32"/>
      <c r="DM111" s="32"/>
      <c r="DN111" s="32"/>
      <c r="DO111" s="32"/>
      <c r="DP111" s="32"/>
      <c r="DQ111" s="32"/>
      <c r="DR111" s="32"/>
      <c r="DS111" s="32"/>
      <c r="DT111" s="32"/>
      <c r="DU111" s="32"/>
      <c r="DV111" s="32"/>
      <c r="DW111" s="32"/>
      <c r="DX111" s="32"/>
      <c r="DY111" s="32"/>
      <c r="DZ111" s="32"/>
      <c r="EA111" s="32"/>
      <c r="EB111" s="32"/>
      <c r="EC111" s="32"/>
      <c r="ED111" s="32"/>
      <c r="EE111" s="32"/>
      <c r="EF111" s="32"/>
      <c r="EG111" s="32"/>
      <c r="EH111" s="32"/>
      <c r="EI111" s="32"/>
      <c r="EJ111" s="32"/>
      <c r="EK111" s="32"/>
      <c r="EL111" s="32"/>
      <c r="EM111" s="32"/>
      <c r="EN111" s="32"/>
      <c r="EO111" s="32"/>
      <c r="EP111" s="32"/>
      <c r="EQ111" s="32"/>
      <c r="ER111" s="32"/>
      <c r="ES111" s="32"/>
      <c r="ET111" s="32"/>
      <c r="EU111" s="32"/>
      <c r="EV111" s="32"/>
      <c r="EW111" s="32"/>
      <c r="EX111" s="32"/>
      <c r="EY111" s="32"/>
      <c r="EZ111" s="32"/>
      <c r="FA111" s="32"/>
      <c r="FB111" s="32"/>
      <c r="FC111" s="32"/>
      <c r="FD111" s="32"/>
      <c r="FE111" s="32"/>
      <c r="FF111" s="32"/>
      <c r="FG111" s="32"/>
      <c r="FH111" s="32"/>
      <c r="FI111" s="32"/>
      <c r="FJ111" s="32"/>
      <c r="FK111" s="32"/>
      <c r="FL111" s="32"/>
      <c r="FM111" s="32"/>
      <c r="FN111" s="32"/>
      <c r="FO111" s="32"/>
      <c r="FP111" s="32"/>
      <c r="FQ111" s="32"/>
      <c r="FR111" s="32"/>
      <c r="FS111" s="32"/>
      <c r="FT111" s="32"/>
      <c r="FU111" s="32"/>
      <c r="FV111" s="32"/>
      <c r="FW111" s="32"/>
      <c r="FX111" s="32"/>
      <c r="FY111" s="32"/>
      <c r="FZ111" s="32"/>
      <c r="GA111" s="32"/>
      <c r="GB111" s="32"/>
      <c r="GC111" s="32"/>
      <c r="GD111" s="32"/>
      <c r="GE111" s="32"/>
      <c r="GF111" s="32"/>
      <c r="GG111" s="32"/>
      <c r="GH111" s="32"/>
      <c r="GI111" s="32"/>
      <c r="GJ111" s="32"/>
      <c r="GK111" s="32"/>
      <c r="GL111" s="32"/>
      <c r="GM111" s="32"/>
      <c r="GN111" s="32"/>
      <c r="GO111" s="32"/>
      <c r="GP111" s="32"/>
      <c r="GQ111" s="32"/>
      <c r="GR111" s="32"/>
      <c r="GS111" s="32"/>
      <c r="GT111" s="32"/>
      <c r="GU111" s="32"/>
      <c r="GV111" s="32"/>
      <c r="GW111" s="32"/>
      <c r="GX111" s="32"/>
      <c r="GY111" s="32"/>
      <c r="GZ111" s="32"/>
      <c r="HA111" s="32"/>
      <c r="HB111" s="32"/>
      <c r="HC111" s="32"/>
      <c r="HD111" s="32"/>
      <c r="HE111" s="32"/>
      <c r="HF111" s="32"/>
      <c r="HG111" s="32"/>
      <c r="HH111" s="32"/>
      <c r="HI111" s="32"/>
      <c r="HJ111" s="32"/>
      <c r="HK111" s="32"/>
      <c r="HL111" s="32"/>
      <c r="HM111" s="32"/>
      <c r="HN111" s="32"/>
      <c r="HO111" s="32"/>
      <c r="HP111" s="32"/>
      <c r="HQ111" s="32"/>
      <c r="HR111" s="32"/>
      <c r="HS111" s="32"/>
      <c r="HT111" s="32"/>
      <c r="HU111" s="32"/>
      <c r="HV111" s="32"/>
      <c r="HW111" s="32"/>
      <c r="HX111" s="32"/>
      <c r="HY111" s="32"/>
      <c r="HZ111" s="32"/>
      <c r="IA111" s="32"/>
      <c r="IB111" s="32"/>
      <c r="IC111" s="32"/>
      <c r="ID111" s="32"/>
      <c r="IE111" s="32"/>
      <c r="IF111" s="32"/>
      <c r="IG111" s="32"/>
      <c r="IH111" s="32"/>
      <c r="II111" s="32"/>
      <c r="IJ111" s="32"/>
      <c r="IK111" s="32"/>
      <c r="IL111" s="32"/>
      <c r="IM111" s="32"/>
      <c r="IN111" s="32"/>
      <c r="IO111" s="32"/>
      <c r="IP111" s="32"/>
      <c r="IQ111" s="32"/>
      <c r="IR111" s="32"/>
      <c r="IS111" s="32"/>
      <c r="IT111" s="32"/>
      <c r="IU111" s="32"/>
      <c r="IV111" s="32"/>
    </row>
    <row r="112" spans="1:256" s="17" customFormat="1" ht="24" customHeight="1" thickBot="1" x14ac:dyDescent="0.3">
      <c r="A112" s="165"/>
      <c r="B112" s="166"/>
      <c r="C112" s="167"/>
      <c r="D112" s="167"/>
      <c r="E112" s="167">
        <f>AVERAGE(RM)</f>
        <v>110.72727272727273</v>
      </c>
      <c r="F112" s="168"/>
      <c r="G112" s="169">
        <f>AVERAGE(RowsPerPlot)</f>
        <v>6</v>
      </c>
      <c r="H112" s="170">
        <f>AVERAGE(RowLengthPerPlot)</f>
        <v>631.72727272727275</v>
      </c>
      <c r="I112" s="171" t="e">
        <f>AVERAGE(Ear_Population)</f>
        <v>#DIV/0!</v>
      </c>
      <c r="J112" s="171" t="e">
        <f>AVERAGE(Plant_Population)</f>
        <v>#DIV/0!</v>
      </c>
      <c r="K112" s="172" t="e">
        <f>AVERAGE(F_RL)</f>
        <v>#DIV/0!</v>
      </c>
      <c r="L112" s="173" t="e">
        <f>AVERAGE(Stalks_Lodged)</f>
        <v>#DIV/0!</v>
      </c>
      <c r="M112" s="174">
        <f>AVERAGE(Mois)</f>
        <v>16.322727272727274</v>
      </c>
      <c r="N112" s="175">
        <f>AVERAGE(TW)</f>
        <v>58.404545454545456</v>
      </c>
      <c r="O112" s="173">
        <f>AVERAGE(Entry_Weight)</f>
        <v>3494.909090909091</v>
      </c>
      <c r="P112" s="164">
        <f>AVERAGE(Dollars_Per_Acre)</f>
        <v>1112.9363636363635</v>
      </c>
      <c r="Q112" s="176">
        <f>AVERAGE(Yield)</f>
        <v>281.17272727272734</v>
      </c>
      <c r="R112" s="177">
        <f>AVERAGE(RM)</f>
        <v>110.72727272727273</v>
      </c>
      <c r="S112" s="172"/>
      <c r="T112" s="178"/>
      <c r="U112" s="32"/>
      <c r="V112" s="167"/>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32"/>
      <c r="BD112" s="32"/>
      <c r="BE112" s="32"/>
      <c r="BF112" s="32"/>
      <c r="BG112" s="32"/>
      <c r="BH112" s="32"/>
      <c r="BI112" s="32"/>
      <c r="BJ112" s="32"/>
      <c r="BK112" s="32"/>
      <c r="BL112" s="32"/>
      <c r="BM112" s="32"/>
      <c r="BN112" s="32"/>
      <c r="BO112" s="32"/>
      <c r="BP112" s="32"/>
      <c r="BQ112" s="32"/>
      <c r="BR112" s="32"/>
      <c r="BS112" s="32"/>
      <c r="BT112" s="32"/>
      <c r="BU112" s="32"/>
      <c r="BV112" s="32"/>
      <c r="BW112" s="32"/>
      <c r="BX112" s="32"/>
      <c r="BY112" s="32"/>
      <c r="BZ112" s="32"/>
      <c r="CA112" s="32"/>
      <c r="CB112" s="32"/>
      <c r="CC112" s="32"/>
      <c r="CD112" s="32"/>
      <c r="CE112" s="32"/>
      <c r="CF112" s="32"/>
      <c r="CG112" s="32"/>
      <c r="CH112" s="32"/>
      <c r="CI112" s="32"/>
      <c r="CJ112" s="32"/>
      <c r="CK112" s="32"/>
      <c r="CL112" s="32"/>
      <c r="CM112" s="32"/>
      <c r="CN112" s="32"/>
      <c r="CO112" s="32"/>
      <c r="CP112" s="32"/>
      <c r="CQ112" s="32"/>
      <c r="CR112" s="32"/>
      <c r="CS112" s="32"/>
      <c r="CT112" s="32"/>
      <c r="CU112" s="32"/>
      <c r="CV112" s="32"/>
      <c r="CW112" s="32"/>
      <c r="CX112" s="32"/>
      <c r="CY112" s="32"/>
      <c r="CZ112" s="32"/>
      <c r="DA112" s="32"/>
      <c r="DB112" s="32"/>
      <c r="DC112" s="32"/>
      <c r="DD112" s="32"/>
      <c r="DE112" s="32"/>
      <c r="DF112" s="32"/>
      <c r="DG112" s="32"/>
      <c r="DH112" s="32"/>
      <c r="DI112" s="32"/>
      <c r="DJ112" s="32"/>
      <c r="DK112" s="32"/>
      <c r="DL112" s="32"/>
      <c r="DM112" s="32"/>
      <c r="DN112" s="32"/>
      <c r="DO112" s="32"/>
      <c r="DP112" s="32"/>
      <c r="DQ112" s="32"/>
      <c r="DR112" s="32"/>
      <c r="DS112" s="32"/>
      <c r="DT112" s="32"/>
      <c r="DU112" s="32"/>
      <c r="DV112" s="32"/>
      <c r="DW112" s="32"/>
      <c r="DX112" s="32"/>
      <c r="DY112" s="32"/>
      <c r="DZ112" s="32"/>
      <c r="EA112" s="32"/>
      <c r="EB112" s="32"/>
      <c r="EC112" s="32"/>
      <c r="ED112" s="32"/>
      <c r="EE112" s="32"/>
      <c r="EF112" s="32"/>
      <c r="EG112" s="32"/>
      <c r="EH112" s="32"/>
      <c r="EI112" s="32"/>
      <c r="EJ112" s="32"/>
      <c r="EK112" s="32"/>
      <c r="EL112" s="32"/>
      <c r="EM112" s="32"/>
      <c r="EN112" s="32"/>
      <c r="EO112" s="32"/>
      <c r="EP112" s="32"/>
      <c r="EQ112" s="32"/>
      <c r="ER112" s="32"/>
      <c r="ES112" s="32"/>
      <c r="ET112" s="32"/>
      <c r="EU112" s="32"/>
      <c r="EV112" s="32"/>
      <c r="EW112" s="32"/>
      <c r="EX112" s="32"/>
      <c r="EY112" s="32"/>
      <c r="EZ112" s="32"/>
      <c r="FA112" s="32"/>
      <c r="FB112" s="32"/>
      <c r="FC112" s="32"/>
      <c r="FD112" s="32"/>
      <c r="FE112" s="32"/>
      <c r="FF112" s="32"/>
      <c r="FG112" s="32"/>
      <c r="FH112" s="32"/>
      <c r="FI112" s="32"/>
      <c r="FJ112" s="32"/>
      <c r="FK112" s="32"/>
      <c r="FL112" s="32"/>
      <c r="FM112" s="32"/>
      <c r="FN112" s="32"/>
      <c r="FO112" s="32"/>
      <c r="FP112" s="32"/>
      <c r="FQ112" s="32"/>
      <c r="FR112" s="32"/>
      <c r="FS112" s="32"/>
      <c r="FT112" s="32"/>
      <c r="FU112" s="32"/>
      <c r="FV112" s="32"/>
      <c r="FW112" s="32"/>
      <c r="FX112" s="32"/>
      <c r="FY112" s="32"/>
      <c r="FZ112" s="32"/>
      <c r="GA112" s="32"/>
      <c r="GB112" s="32"/>
      <c r="GC112" s="32"/>
      <c r="GD112" s="32"/>
      <c r="GE112" s="32"/>
      <c r="GF112" s="32"/>
      <c r="GG112" s="32"/>
      <c r="GH112" s="32"/>
      <c r="GI112" s="32"/>
      <c r="GJ112" s="32"/>
      <c r="GK112" s="32"/>
      <c r="GL112" s="32"/>
      <c r="GM112" s="32"/>
      <c r="GN112" s="32"/>
      <c r="GO112" s="32"/>
      <c r="GP112" s="32"/>
      <c r="GQ112" s="32"/>
      <c r="GR112" s="32"/>
      <c r="GS112" s="32"/>
      <c r="GT112" s="32"/>
      <c r="GU112" s="32"/>
      <c r="GV112" s="32"/>
      <c r="GW112" s="32"/>
      <c r="GX112" s="32"/>
      <c r="GY112" s="32"/>
      <c r="GZ112" s="32"/>
      <c r="HA112" s="32"/>
      <c r="HB112" s="32"/>
      <c r="HC112" s="32"/>
      <c r="HD112" s="32"/>
      <c r="HE112" s="32"/>
      <c r="HF112" s="32"/>
      <c r="HG112" s="32"/>
      <c r="HH112" s="32"/>
      <c r="HI112" s="32"/>
      <c r="HJ112" s="32"/>
      <c r="HK112" s="32"/>
      <c r="HL112" s="32"/>
      <c r="HM112" s="32"/>
      <c r="HN112" s="32"/>
      <c r="HO112" s="32"/>
      <c r="HP112" s="32"/>
      <c r="HQ112" s="32"/>
      <c r="HR112" s="32"/>
      <c r="HS112" s="32"/>
      <c r="HT112" s="32"/>
      <c r="HU112" s="32"/>
      <c r="HV112" s="32"/>
      <c r="HW112" s="32"/>
      <c r="HX112" s="32"/>
      <c r="HY112" s="32"/>
      <c r="HZ112" s="32"/>
      <c r="IA112" s="32"/>
      <c r="IB112" s="32"/>
      <c r="IC112" s="32"/>
      <c r="ID112" s="32"/>
      <c r="IE112" s="32"/>
      <c r="IF112" s="32"/>
      <c r="IG112" s="32"/>
      <c r="IH112" s="32"/>
      <c r="II112" s="32"/>
      <c r="IJ112" s="32"/>
      <c r="IK112" s="32"/>
      <c r="IL112" s="32"/>
      <c r="IM112" s="32"/>
      <c r="IN112" s="32"/>
      <c r="IO112" s="32"/>
      <c r="IP112" s="32"/>
      <c r="IQ112" s="32"/>
      <c r="IR112" s="32"/>
      <c r="IS112" s="32"/>
      <c r="IT112" s="32"/>
      <c r="IU112" s="32"/>
      <c r="IV112" s="32"/>
    </row>
    <row r="113" spans="1:256" ht="13.8" thickTop="1" x14ac:dyDescent="0.25">
      <c r="A113" s="2"/>
      <c r="B113" s="32"/>
      <c r="C113" s="19"/>
      <c r="D113" s="32"/>
      <c r="E113" s="32"/>
      <c r="F113" s="32"/>
      <c r="G113" s="32"/>
      <c r="H113" s="32"/>
      <c r="I113" s="32"/>
      <c r="J113" s="32"/>
      <c r="K113" s="32"/>
      <c r="L113" s="32"/>
      <c r="M113" s="32"/>
      <c r="N113" s="32"/>
      <c r="O113" s="32"/>
      <c r="P113" s="32"/>
      <c r="Q113" s="32"/>
      <c r="R113" s="32"/>
      <c r="S113" s="32"/>
      <c r="T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c r="AX113" s="32"/>
      <c r="AY113" s="32"/>
      <c r="AZ113" s="32"/>
      <c r="BA113" s="32"/>
      <c r="BB113" s="32"/>
      <c r="BC113" s="32"/>
      <c r="BD113" s="32"/>
      <c r="BE113" s="32"/>
      <c r="BF113" s="32"/>
      <c r="BG113" s="32"/>
      <c r="BH113" s="32"/>
      <c r="BI113" s="32"/>
      <c r="BJ113" s="32"/>
      <c r="BK113" s="32"/>
      <c r="BL113" s="32"/>
      <c r="BM113" s="32"/>
      <c r="BN113" s="32"/>
      <c r="BO113" s="32"/>
      <c r="BP113" s="32"/>
      <c r="BQ113" s="32"/>
      <c r="BR113" s="32"/>
      <c r="BS113" s="32"/>
      <c r="BT113" s="32"/>
      <c r="BU113" s="32"/>
      <c r="BV113" s="32"/>
      <c r="BW113" s="32"/>
      <c r="BX113" s="32"/>
      <c r="BY113" s="32"/>
      <c r="BZ113" s="32"/>
      <c r="CA113" s="32"/>
      <c r="CB113" s="32"/>
      <c r="CC113" s="32"/>
      <c r="CD113" s="32"/>
      <c r="CE113" s="32"/>
      <c r="CF113" s="32"/>
      <c r="CG113" s="32"/>
      <c r="CH113" s="32"/>
      <c r="CI113" s="32"/>
      <c r="CJ113" s="32"/>
      <c r="CK113" s="32"/>
      <c r="CL113" s="32"/>
      <c r="CM113" s="32"/>
      <c r="CN113" s="32"/>
      <c r="CO113" s="32"/>
      <c r="CP113" s="32"/>
      <c r="CQ113" s="32"/>
      <c r="CR113" s="32"/>
      <c r="CS113" s="32"/>
      <c r="CT113" s="32"/>
      <c r="CU113" s="32"/>
      <c r="CV113" s="32"/>
      <c r="CW113" s="32"/>
      <c r="CX113" s="32"/>
      <c r="CY113" s="32"/>
      <c r="CZ113" s="32"/>
      <c r="DA113" s="32"/>
      <c r="DB113" s="32"/>
      <c r="DC113" s="32"/>
      <c r="DD113" s="32"/>
      <c r="DE113" s="32"/>
      <c r="DF113" s="32"/>
      <c r="DG113" s="32"/>
      <c r="DH113" s="32"/>
      <c r="DI113" s="32"/>
      <c r="DJ113" s="32"/>
      <c r="DK113" s="32"/>
      <c r="DL113" s="32"/>
      <c r="DM113" s="32"/>
      <c r="DN113" s="32"/>
      <c r="DO113" s="32"/>
      <c r="DP113" s="32"/>
      <c r="DQ113" s="32"/>
      <c r="DR113" s="32"/>
      <c r="DS113" s="32"/>
      <c r="DT113" s="32"/>
      <c r="DU113" s="32"/>
      <c r="DV113" s="32"/>
      <c r="DW113" s="32"/>
      <c r="DX113" s="32"/>
      <c r="DY113" s="32"/>
      <c r="DZ113" s="32"/>
      <c r="EA113" s="32"/>
      <c r="EB113" s="32"/>
      <c r="EC113" s="32"/>
      <c r="ED113" s="32"/>
      <c r="EE113" s="32"/>
      <c r="EF113" s="32"/>
      <c r="EG113" s="32"/>
      <c r="EH113" s="32"/>
      <c r="EI113" s="32"/>
      <c r="EJ113" s="32"/>
      <c r="EK113" s="32"/>
      <c r="EL113" s="32"/>
      <c r="EM113" s="32"/>
      <c r="EN113" s="32"/>
      <c r="EO113" s="32"/>
      <c r="EP113" s="32"/>
      <c r="EQ113" s="32"/>
      <c r="ER113" s="32"/>
      <c r="ES113" s="32"/>
      <c r="ET113" s="32"/>
      <c r="EU113" s="32"/>
      <c r="EV113" s="32"/>
      <c r="EW113" s="32"/>
      <c r="EX113" s="32"/>
      <c r="EY113" s="32"/>
      <c r="EZ113" s="32"/>
      <c r="FA113" s="32"/>
      <c r="FB113" s="32"/>
      <c r="FC113" s="32"/>
      <c r="FD113" s="32"/>
      <c r="FE113" s="32"/>
      <c r="FF113" s="32"/>
      <c r="FG113" s="32"/>
      <c r="FH113" s="32"/>
      <c r="FI113" s="32"/>
      <c r="FJ113" s="32"/>
      <c r="FK113" s="32"/>
      <c r="FL113" s="32"/>
      <c r="FM113" s="32"/>
      <c r="FN113" s="32"/>
      <c r="FO113" s="32"/>
      <c r="FP113" s="32"/>
      <c r="FQ113" s="32"/>
      <c r="FR113" s="32"/>
      <c r="FS113" s="32"/>
      <c r="FT113" s="32"/>
      <c r="FU113" s="32"/>
      <c r="FV113" s="32"/>
      <c r="FW113" s="32"/>
      <c r="FX113" s="32"/>
      <c r="FY113" s="32"/>
      <c r="FZ113" s="32"/>
      <c r="GA113" s="32"/>
      <c r="GB113" s="32"/>
      <c r="GC113" s="32"/>
      <c r="GD113" s="32"/>
      <c r="GE113" s="32"/>
      <c r="GF113" s="32"/>
      <c r="GG113" s="32"/>
      <c r="GH113" s="32"/>
      <c r="GI113" s="32"/>
      <c r="GJ113" s="32"/>
      <c r="GK113" s="32"/>
      <c r="GL113" s="32"/>
      <c r="GM113" s="32"/>
      <c r="GN113" s="32"/>
      <c r="GO113" s="32"/>
      <c r="GP113" s="32"/>
      <c r="GQ113" s="32"/>
      <c r="GR113" s="32"/>
      <c r="GS113" s="32"/>
      <c r="GT113" s="32"/>
      <c r="GU113" s="32"/>
      <c r="GV113" s="32"/>
      <c r="GW113" s="32"/>
      <c r="GX113" s="32"/>
      <c r="GY113" s="32"/>
      <c r="GZ113" s="32"/>
      <c r="HA113" s="32"/>
      <c r="HB113" s="32"/>
      <c r="HC113" s="32"/>
      <c r="HD113" s="32"/>
      <c r="HE113" s="32"/>
      <c r="HF113" s="32"/>
      <c r="HG113" s="32"/>
      <c r="HH113" s="32"/>
      <c r="HI113" s="32"/>
      <c r="HJ113" s="32"/>
      <c r="HK113" s="32"/>
      <c r="HL113" s="32"/>
      <c r="HM113" s="32"/>
      <c r="HN113" s="32"/>
      <c r="HO113" s="32"/>
      <c r="HP113" s="32"/>
      <c r="HQ113" s="32"/>
      <c r="HR113" s="32"/>
      <c r="HS113" s="32"/>
      <c r="HT113" s="32"/>
      <c r="HU113" s="32"/>
      <c r="HV113" s="32"/>
      <c r="HW113" s="32"/>
      <c r="HX113" s="32"/>
      <c r="HY113" s="32"/>
      <c r="HZ113" s="32"/>
      <c r="IA113" s="32"/>
      <c r="IB113" s="32"/>
      <c r="IC113" s="32"/>
      <c r="ID113" s="32"/>
      <c r="IE113" s="32"/>
      <c r="IF113" s="32"/>
      <c r="IG113" s="32"/>
      <c r="IH113" s="32"/>
      <c r="II113" s="32"/>
      <c r="IJ113" s="32"/>
      <c r="IK113" s="32"/>
      <c r="IL113" s="32"/>
      <c r="IM113" s="32"/>
      <c r="IN113" s="32"/>
      <c r="IO113" s="32"/>
      <c r="IP113" s="32"/>
      <c r="IQ113" s="32"/>
      <c r="IR113" s="32"/>
      <c r="IS113" s="32"/>
      <c r="IT113" s="32"/>
      <c r="IU113" s="32"/>
      <c r="IV113" s="32"/>
    </row>
    <row r="114" spans="1:256" x14ac:dyDescent="0.25">
      <c r="A114" s="2"/>
      <c r="B114" s="32"/>
      <c r="C114" s="19"/>
      <c r="D114" s="32"/>
      <c r="E114" s="32"/>
      <c r="F114" s="32"/>
      <c r="G114" s="32"/>
      <c r="H114" s="32"/>
      <c r="I114" s="32"/>
      <c r="J114" s="32"/>
      <c r="K114" s="32"/>
      <c r="L114" s="32"/>
      <c r="M114" s="32"/>
      <c r="N114" s="32"/>
      <c r="O114" s="32"/>
      <c r="P114" s="32"/>
      <c r="Q114" s="32"/>
      <c r="R114" s="32"/>
      <c r="S114" s="32"/>
      <c r="T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2"/>
      <c r="AY114" s="32"/>
      <c r="AZ114" s="32"/>
      <c r="BA114" s="32"/>
      <c r="BB114" s="32"/>
      <c r="BC114" s="32"/>
      <c r="BD114" s="32"/>
      <c r="BE114" s="32"/>
      <c r="BF114" s="32"/>
      <c r="BG114" s="32"/>
      <c r="BH114" s="32"/>
      <c r="BI114" s="32"/>
      <c r="BJ114" s="32"/>
      <c r="BK114" s="32"/>
      <c r="BL114" s="32"/>
      <c r="BM114" s="32"/>
      <c r="BN114" s="32"/>
      <c r="BO114" s="32"/>
      <c r="BP114" s="32"/>
      <c r="BQ114" s="32"/>
      <c r="BR114" s="32"/>
      <c r="BS114" s="32"/>
      <c r="BT114" s="32"/>
      <c r="BU114" s="32"/>
      <c r="BV114" s="32"/>
      <c r="BW114" s="32"/>
      <c r="BX114" s="32"/>
      <c r="BY114" s="32"/>
      <c r="BZ114" s="32"/>
      <c r="CA114" s="32"/>
      <c r="CB114" s="32"/>
      <c r="CC114" s="32"/>
      <c r="CD114" s="32"/>
      <c r="CE114" s="32"/>
      <c r="CF114" s="32"/>
      <c r="CG114" s="32"/>
      <c r="CH114" s="32"/>
      <c r="CI114" s="32"/>
      <c r="CJ114" s="32"/>
      <c r="CK114" s="32"/>
      <c r="CL114" s="32"/>
      <c r="CM114" s="32"/>
      <c r="CN114" s="32"/>
      <c r="CO114" s="32"/>
      <c r="CP114" s="32"/>
      <c r="CQ114" s="32"/>
      <c r="CR114" s="32"/>
      <c r="CS114" s="32"/>
      <c r="CT114" s="32"/>
      <c r="CU114" s="32"/>
      <c r="CV114" s="32"/>
      <c r="CW114" s="32"/>
      <c r="CX114" s="32"/>
      <c r="CY114" s="32"/>
      <c r="CZ114" s="32"/>
      <c r="DA114" s="32"/>
      <c r="DB114" s="32"/>
      <c r="DC114" s="32"/>
      <c r="DD114" s="32"/>
      <c r="DE114" s="32"/>
      <c r="DF114" s="32"/>
      <c r="DG114" s="32"/>
      <c r="DH114" s="32"/>
      <c r="DI114" s="32"/>
      <c r="DJ114" s="32"/>
      <c r="DK114" s="32"/>
      <c r="DL114" s="32"/>
      <c r="DM114" s="32"/>
      <c r="DN114" s="32"/>
      <c r="DO114" s="32"/>
      <c r="DP114" s="32"/>
      <c r="DQ114" s="32"/>
      <c r="DR114" s="32"/>
      <c r="DS114" s="32"/>
      <c r="DT114" s="32"/>
      <c r="DU114" s="32"/>
      <c r="DV114" s="32"/>
      <c r="DW114" s="32"/>
      <c r="DX114" s="32"/>
      <c r="DY114" s="32"/>
      <c r="DZ114" s="32"/>
      <c r="EA114" s="32"/>
      <c r="EB114" s="32"/>
      <c r="EC114" s="32"/>
      <c r="ED114" s="32"/>
      <c r="EE114" s="32"/>
      <c r="EF114" s="32"/>
      <c r="EG114" s="32"/>
      <c r="EH114" s="32"/>
      <c r="EI114" s="32"/>
      <c r="EJ114" s="32"/>
      <c r="EK114" s="32"/>
      <c r="EL114" s="32"/>
      <c r="EM114" s="32"/>
      <c r="EN114" s="32"/>
      <c r="EO114" s="32"/>
      <c r="EP114" s="32"/>
      <c r="EQ114" s="32"/>
      <c r="ER114" s="32"/>
      <c r="ES114" s="32"/>
      <c r="ET114" s="32"/>
      <c r="EU114" s="32"/>
      <c r="EV114" s="32"/>
      <c r="EW114" s="32"/>
      <c r="EX114" s="32"/>
      <c r="EY114" s="32"/>
      <c r="EZ114" s="32"/>
      <c r="FA114" s="32"/>
      <c r="FB114" s="32"/>
      <c r="FC114" s="32"/>
      <c r="FD114" s="32"/>
      <c r="FE114" s="32"/>
      <c r="FF114" s="32"/>
      <c r="FG114" s="32"/>
      <c r="FH114" s="32"/>
      <c r="FI114" s="32"/>
      <c r="FJ114" s="32"/>
      <c r="FK114" s="32"/>
      <c r="FL114" s="32"/>
      <c r="FM114" s="32"/>
      <c r="FN114" s="32"/>
      <c r="FO114" s="32"/>
      <c r="FP114" s="32"/>
      <c r="FQ114" s="32"/>
      <c r="FR114" s="32"/>
      <c r="FS114" s="32"/>
      <c r="FT114" s="32"/>
      <c r="FU114" s="32"/>
      <c r="FV114" s="32"/>
      <c r="FW114" s="32"/>
      <c r="FX114" s="32"/>
      <c r="FY114" s="32"/>
      <c r="FZ114" s="32"/>
      <c r="GA114" s="32"/>
      <c r="GB114" s="32"/>
      <c r="GC114" s="32"/>
      <c r="GD114" s="32"/>
      <c r="GE114" s="32"/>
      <c r="GF114" s="32"/>
      <c r="GG114" s="32"/>
      <c r="GH114" s="32"/>
      <c r="GI114" s="32"/>
      <c r="GJ114" s="32"/>
      <c r="GK114" s="32"/>
      <c r="GL114" s="32"/>
      <c r="GM114" s="32"/>
      <c r="GN114" s="32"/>
      <c r="GO114" s="32"/>
      <c r="GP114" s="32"/>
      <c r="GQ114" s="32"/>
      <c r="GR114" s="32"/>
      <c r="GS114" s="32"/>
      <c r="GT114" s="32"/>
      <c r="GU114" s="32"/>
      <c r="GV114" s="32"/>
      <c r="GW114" s="32"/>
      <c r="GX114" s="32"/>
      <c r="GY114" s="32"/>
      <c r="GZ114" s="32"/>
      <c r="HA114" s="32"/>
      <c r="HB114" s="32"/>
      <c r="HC114" s="32"/>
      <c r="HD114" s="32"/>
      <c r="HE114" s="32"/>
      <c r="HF114" s="32"/>
      <c r="HG114" s="32"/>
      <c r="HH114" s="32"/>
      <c r="HI114" s="32"/>
      <c r="HJ114" s="32"/>
      <c r="HK114" s="32"/>
      <c r="HL114" s="32"/>
      <c r="HM114" s="32"/>
      <c r="HN114" s="32"/>
      <c r="HO114" s="32"/>
      <c r="HP114" s="32"/>
      <c r="HQ114" s="32"/>
      <c r="HR114" s="32"/>
      <c r="HS114" s="32"/>
      <c r="HT114" s="32"/>
      <c r="HU114" s="32"/>
      <c r="HV114" s="32"/>
      <c r="HW114" s="32"/>
      <c r="HX114" s="32"/>
      <c r="HY114" s="32"/>
      <c r="HZ114" s="32"/>
      <c r="IA114" s="32"/>
      <c r="IB114" s="32"/>
      <c r="IC114" s="32"/>
      <c r="ID114" s="32"/>
      <c r="IE114" s="32"/>
      <c r="IF114" s="32"/>
      <c r="IG114" s="32"/>
      <c r="IH114" s="32"/>
      <c r="II114" s="32"/>
      <c r="IJ114" s="32"/>
      <c r="IK114" s="32"/>
      <c r="IL114" s="32"/>
      <c r="IM114" s="32"/>
      <c r="IN114" s="32"/>
      <c r="IO114" s="32"/>
      <c r="IP114" s="32"/>
      <c r="IQ114" s="32"/>
      <c r="IR114" s="32"/>
      <c r="IS114" s="32"/>
      <c r="IT114" s="32"/>
      <c r="IU114" s="32"/>
      <c r="IV114" s="32"/>
    </row>
    <row r="115" spans="1:256" ht="13.8" thickBot="1" x14ac:dyDescent="0.3">
      <c r="A115" s="56" t="s">
        <v>1400</v>
      </c>
      <c r="B115" s="56" t="s">
        <v>1145</v>
      </c>
      <c r="C115" s="56" t="s">
        <v>2549</v>
      </c>
      <c r="D115" s="56" t="s">
        <v>1156</v>
      </c>
      <c r="E115" s="56" t="s">
        <v>1471</v>
      </c>
      <c r="F115" s="56" t="s">
        <v>1144</v>
      </c>
      <c r="G115" s="56" t="s">
        <v>1470</v>
      </c>
      <c r="H115" s="56" t="s">
        <v>1472</v>
      </c>
      <c r="I115" s="56" t="s">
        <v>1146</v>
      </c>
      <c r="J115" s="56" t="s">
        <v>1401</v>
      </c>
      <c r="K115" s="56" t="s">
        <v>1422</v>
      </c>
      <c r="L115" s="56" t="s">
        <v>1147</v>
      </c>
      <c r="M115" s="38" t="s">
        <v>468</v>
      </c>
      <c r="N115" s="32"/>
      <c r="O115" s="32"/>
      <c r="P115" s="32"/>
      <c r="Q115" s="32"/>
      <c r="R115" s="32"/>
      <c r="S115" s="32"/>
      <c r="T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2"/>
      <c r="AY115" s="32"/>
      <c r="AZ115" s="32"/>
      <c r="BA115" s="32"/>
      <c r="BB115" s="32"/>
      <c r="BC115" s="32"/>
      <c r="BD115" s="32"/>
      <c r="BE115" s="32"/>
      <c r="BF115" s="32"/>
      <c r="BG115" s="32"/>
      <c r="BH115" s="32"/>
      <c r="BI115" s="32"/>
      <c r="BJ115" s="32"/>
      <c r="BK115" s="32"/>
      <c r="BL115" s="32"/>
      <c r="BM115" s="32"/>
      <c r="BN115" s="32"/>
      <c r="BO115" s="32"/>
      <c r="BP115" s="32"/>
      <c r="BQ115" s="32"/>
      <c r="BR115" s="32"/>
      <c r="BS115" s="32"/>
      <c r="BT115" s="32"/>
      <c r="BU115" s="32"/>
      <c r="BV115" s="32"/>
      <c r="BW115" s="32"/>
      <c r="BX115" s="32"/>
      <c r="BY115" s="32"/>
      <c r="BZ115" s="32"/>
      <c r="CA115" s="32"/>
      <c r="CB115" s="32"/>
      <c r="CC115" s="32"/>
      <c r="CD115" s="32"/>
      <c r="CE115" s="32"/>
      <c r="CF115" s="32"/>
      <c r="CG115" s="32"/>
      <c r="CH115" s="32"/>
      <c r="CI115" s="32"/>
      <c r="CJ115" s="32"/>
      <c r="CK115" s="32"/>
      <c r="CL115" s="32"/>
      <c r="CM115" s="32"/>
      <c r="CN115" s="32"/>
      <c r="CO115" s="32"/>
      <c r="CP115" s="32"/>
      <c r="CQ115" s="32"/>
      <c r="CR115" s="32"/>
      <c r="CS115" s="32"/>
      <c r="CT115" s="32"/>
      <c r="CU115" s="32"/>
      <c r="CV115" s="32"/>
      <c r="CW115" s="32"/>
      <c r="CX115" s="32"/>
      <c r="CY115" s="32"/>
      <c r="CZ115" s="32"/>
      <c r="DA115" s="32"/>
      <c r="DB115" s="32"/>
      <c r="DC115" s="32"/>
      <c r="DD115" s="32"/>
      <c r="DE115" s="32"/>
      <c r="DF115" s="32"/>
      <c r="DG115" s="32"/>
      <c r="DH115" s="32"/>
      <c r="DI115" s="32"/>
      <c r="DJ115" s="32"/>
      <c r="DK115" s="32"/>
      <c r="DL115" s="32"/>
      <c r="DM115" s="32"/>
      <c r="DN115" s="32"/>
      <c r="DO115" s="32"/>
      <c r="DP115" s="32"/>
      <c r="DQ115" s="32"/>
      <c r="DR115" s="32"/>
      <c r="DS115" s="32"/>
      <c r="DT115" s="32"/>
      <c r="DU115" s="32"/>
      <c r="DV115" s="32"/>
      <c r="DW115" s="32"/>
      <c r="DX115" s="32"/>
      <c r="DY115" s="32"/>
      <c r="DZ115" s="32"/>
      <c r="EA115" s="32"/>
      <c r="EB115" s="32"/>
      <c r="EC115" s="32"/>
      <c r="ED115" s="32"/>
      <c r="EE115" s="32"/>
      <c r="EF115" s="32"/>
      <c r="EG115" s="32"/>
      <c r="EH115" s="32"/>
      <c r="EI115" s="32"/>
      <c r="EJ115" s="32"/>
      <c r="EK115" s="32"/>
      <c r="EL115" s="32"/>
      <c r="EM115" s="32"/>
      <c r="EN115" s="32"/>
      <c r="EO115" s="32"/>
      <c r="EP115" s="32"/>
      <c r="EQ115" s="32"/>
      <c r="ER115" s="32"/>
      <c r="ES115" s="32"/>
      <c r="ET115" s="32"/>
      <c r="EU115" s="32"/>
      <c r="EV115" s="32"/>
      <c r="EW115" s="32"/>
      <c r="EX115" s="32"/>
      <c r="EY115" s="32"/>
      <c r="EZ115" s="32"/>
      <c r="FA115" s="32"/>
      <c r="FB115" s="32"/>
      <c r="FC115" s="32"/>
      <c r="FD115" s="32"/>
      <c r="FE115" s="32"/>
      <c r="FF115" s="32"/>
      <c r="FG115" s="32"/>
      <c r="FH115" s="32"/>
      <c r="FI115" s="32"/>
      <c r="FJ115" s="32"/>
      <c r="FK115" s="32"/>
      <c r="FL115" s="32"/>
      <c r="FM115" s="32"/>
      <c r="FN115" s="32"/>
      <c r="FO115" s="32"/>
      <c r="FP115" s="32"/>
      <c r="FQ115" s="32"/>
      <c r="FR115" s="32"/>
      <c r="FS115" s="32"/>
      <c r="FT115" s="32"/>
      <c r="FU115" s="32"/>
      <c r="FV115" s="32"/>
      <c r="FW115" s="32"/>
      <c r="FX115" s="32"/>
      <c r="FY115" s="32"/>
      <c r="FZ115" s="32"/>
      <c r="GA115" s="32"/>
      <c r="GB115" s="32"/>
      <c r="GC115" s="32"/>
      <c r="GD115" s="32"/>
      <c r="GE115" s="32"/>
      <c r="GF115" s="32"/>
      <c r="GG115" s="32"/>
      <c r="GH115" s="32"/>
      <c r="GI115" s="32"/>
      <c r="GJ115" s="32"/>
      <c r="GK115" s="32"/>
      <c r="GL115" s="32"/>
      <c r="GM115" s="32"/>
      <c r="GN115" s="32"/>
      <c r="GO115" s="32"/>
      <c r="GP115" s="32"/>
      <c r="GQ115" s="32"/>
      <c r="GR115" s="32"/>
      <c r="GS115" s="32"/>
      <c r="GT115" s="32"/>
      <c r="GU115" s="32"/>
      <c r="GV115" s="32"/>
      <c r="GW115" s="32"/>
      <c r="GX115" s="32"/>
      <c r="GY115" s="32"/>
      <c r="GZ115" s="32"/>
      <c r="HA115" s="32"/>
      <c r="HB115" s="32"/>
      <c r="HC115" s="32"/>
      <c r="HD115" s="32"/>
      <c r="HE115" s="32"/>
      <c r="HF115" s="32"/>
      <c r="HG115" s="32"/>
      <c r="HH115" s="32"/>
      <c r="HI115" s="32"/>
      <c r="HJ115" s="32"/>
      <c r="HK115" s="32"/>
      <c r="HL115" s="32"/>
      <c r="HM115" s="32"/>
      <c r="HN115" s="32"/>
      <c r="HO115" s="32"/>
      <c r="HP115" s="32"/>
      <c r="HQ115" s="32"/>
      <c r="HR115" s="32"/>
      <c r="HS115" s="32"/>
      <c r="HT115" s="32"/>
      <c r="HU115" s="32"/>
      <c r="HV115" s="32"/>
      <c r="HW115" s="32"/>
      <c r="HX115" s="32"/>
      <c r="HY115" s="32"/>
      <c r="HZ115" s="32"/>
      <c r="IA115" s="32"/>
      <c r="IB115" s="32"/>
      <c r="IC115" s="32"/>
      <c r="ID115" s="32"/>
      <c r="IE115" s="32"/>
      <c r="IF115" s="32"/>
      <c r="IG115" s="32"/>
      <c r="IH115" s="32"/>
      <c r="II115" s="32"/>
      <c r="IJ115" s="32"/>
      <c r="IK115" s="32"/>
      <c r="IL115" s="32"/>
      <c r="IM115" s="32"/>
      <c r="IN115" s="32"/>
      <c r="IO115" s="32"/>
      <c r="IP115" s="32"/>
      <c r="IQ115" s="32"/>
      <c r="IR115" s="32"/>
      <c r="IS115" s="32"/>
      <c r="IT115" s="32"/>
      <c r="IU115" s="32"/>
      <c r="IV115" s="32"/>
    </row>
    <row r="116" spans="1:256" x14ac:dyDescent="0.25">
      <c r="A116" s="57"/>
      <c r="B116" s="238"/>
      <c r="C116" s="240"/>
      <c r="D116" s="238"/>
      <c r="E116" s="60"/>
      <c r="F116" s="59"/>
      <c r="G116" s="60"/>
      <c r="H116" s="60"/>
      <c r="I116" s="60"/>
      <c r="J116" s="60"/>
      <c r="K116" s="58"/>
      <c r="L116" s="59"/>
      <c r="M116" s="243" t="s">
        <v>3318</v>
      </c>
      <c r="N116" s="32"/>
      <c r="O116" s="32"/>
      <c r="P116" s="32"/>
      <c r="Q116" s="32"/>
      <c r="R116" s="32"/>
      <c r="S116" s="32"/>
      <c r="T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2"/>
      <c r="AY116" s="32"/>
      <c r="AZ116" s="32"/>
      <c r="BA116" s="32"/>
      <c r="BB116" s="32"/>
      <c r="BC116" s="32"/>
      <c r="BD116" s="32"/>
      <c r="BE116" s="32"/>
      <c r="BF116" s="32"/>
      <c r="BG116" s="32"/>
      <c r="BH116" s="32"/>
      <c r="BI116" s="32"/>
      <c r="BJ116" s="32"/>
      <c r="BK116" s="32"/>
      <c r="BL116" s="32"/>
      <c r="BM116" s="32"/>
      <c r="BN116" s="32"/>
      <c r="BO116" s="32"/>
      <c r="BP116" s="32"/>
      <c r="BQ116" s="32"/>
      <c r="BR116" s="32"/>
      <c r="BS116" s="32"/>
      <c r="BT116" s="32"/>
      <c r="BU116" s="32"/>
      <c r="BV116" s="32"/>
      <c r="BW116" s="32"/>
      <c r="BX116" s="32"/>
      <c r="BY116" s="32"/>
      <c r="BZ116" s="32"/>
      <c r="CA116" s="32"/>
      <c r="CB116" s="32"/>
      <c r="CC116" s="32"/>
      <c r="CD116" s="32"/>
      <c r="CE116" s="32"/>
      <c r="CF116" s="32"/>
      <c r="CG116" s="32"/>
      <c r="CH116" s="32"/>
      <c r="CI116" s="32"/>
      <c r="CJ116" s="32"/>
      <c r="CK116" s="32"/>
      <c r="CL116" s="32"/>
      <c r="CM116" s="32"/>
      <c r="CN116" s="32"/>
      <c r="CO116" s="32"/>
      <c r="CP116" s="32"/>
      <c r="CQ116" s="32"/>
      <c r="CR116" s="32"/>
      <c r="CS116" s="32"/>
      <c r="CT116" s="32"/>
      <c r="CU116" s="32"/>
      <c r="CV116" s="32"/>
      <c r="CW116" s="32"/>
      <c r="CX116" s="32"/>
      <c r="CY116" s="32"/>
      <c r="CZ116" s="32"/>
      <c r="DA116" s="32"/>
      <c r="DB116" s="32"/>
      <c r="DC116" s="32"/>
      <c r="DD116" s="32"/>
      <c r="DE116" s="32"/>
      <c r="DF116" s="32"/>
      <c r="DG116" s="32"/>
      <c r="DH116" s="32"/>
      <c r="DI116" s="32"/>
      <c r="DJ116" s="32"/>
      <c r="DK116" s="32"/>
      <c r="DL116" s="32"/>
      <c r="DM116" s="32"/>
      <c r="DN116" s="32"/>
      <c r="DO116" s="32"/>
      <c r="DP116" s="32"/>
      <c r="DQ116" s="32"/>
      <c r="DR116" s="32"/>
      <c r="DS116" s="32"/>
      <c r="DT116" s="32"/>
      <c r="DU116" s="32"/>
      <c r="DV116" s="32"/>
      <c r="DW116" s="32"/>
      <c r="DX116" s="32"/>
      <c r="DY116" s="32"/>
      <c r="DZ116" s="32"/>
      <c r="EA116" s="32"/>
      <c r="EB116" s="32"/>
      <c r="EC116" s="32"/>
      <c r="ED116" s="32"/>
      <c r="EE116" s="32"/>
      <c r="EF116" s="32"/>
      <c r="EG116" s="32"/>
      <c r="EH116" s="32"/>
      <c r="EI116" s="32"/>
      <c r="EJ116" s="32"/>
      <c r="EK116" s="32"/>
      <c r="EL116" s="32"/>
      <c r="EM116" s="32"/>
      <c r="EN116" s="32"/>
      <c r="EO116" s="32"/>
      <c r="EP116" s="32"/>
      <c r="EQ116" s="32"/>
      <c r="ER116" s="32"/>
      <c r="ES116" s="32"/>
      <c r="ET116" s="32"/>
      <c r="EU116" s="32"/>
      <c r="EV116" s="32"/>
      <c r="EW116" s="32"/>
      <c r="EX116" s="32"/>
      <c r="EY116" s="32"/>
      <c r="EZ116" s="32"/>
      <c r="FA116" s="32"/>
      <c r="FB116" s="32"/>
      <c r="FC116" s="32"/>
      <c r="FD116" s="32"/>
      <c r="FE116" s="32"/>
      <c r="FF116" s="32"/>
      <c r="FG116" s="32"/>
      <c r="FH116" s="32"/>
      <c r="FI116" s="32"/>
      <c r="FJ116" s="32"/>
      <c r="FK116" s="32"/>
      <c r="FL116" s="32"/>
      <c r="FM116" s="32"/>
      <c r="FN116" s="32"/>
      <c r="FO116" s="32"/>
      <c r="FP116" s="32"/>
      <c r="FQ116" s="32"/>
      <c r="FR116" s="32"/>
      <c r="FS116" s="32"/>
      <c r="FT116" s="32"/>
      <c r="FU116" s="32"/>
      <c r="FV116" s="32"/>
      <c r="FW116" s="32"/>
      <c r="FX116" s="32"/>
      <c r="FY116" s="32"/>
      <c r="FZ116" s="32"/>
      <c r="GA116" s="32"/>
      <c r="GB116" s="32"/>
      <c r="GC116" s="32"/>
      <c r="GD116" s="32"/>
      <c r="GE116" s="32"/>
      <c r="GF116" s="32"/>
      <c r="GG116" s="32"/>
      <c r="GH116" s="32"/>
      <c r="GI116" s="32"/>
      <c r="GJ116" s="32"/>
      <c r="GK116" s="32"/>
      <c r="GL116" s="32"/>
      <c r="GM116" s="32"/>
      <c r="GN116" s="32"/>
      <c r="GO116" s="32"/>
      <c r="GP116" s="32"/>
      <c r="GQ116" s="32"/>
      <c r="GR116" s="32"/>
      <c r="GS116" s="32"/>
      <c r="GT116" s="32"/>
      <c r="GU116" s="32"/>
      <c r="GV116" s="32"/>
      <c r="GW116" s="32"/>
      <c r="GX116" s="32"/>
      <c r="GY116" s="32"/>
      <c r="GZ116" s="32"/>
      <c r="HA116" s="32"/>
      <c r="HB116" s="32"/>
      <c r="HC116" s="32"/>
      <c r="HD116" s="32"/>
      <c r="HE116" s="32"/>
      <c r="HF116" s="32"/>
      <c r="HG116" s="32"/>
      <c r="HH116" s="32"/>
      <c r="HI116" s="32"/>
      <c r="HJ116" s="32"/>
      <c r="HK116" s="32"/>
      <c r="HL116" s="32"/>
      <c r="HM116" s="32"/>
      <c r="HN116" s="32"/>
      <c r="HO116" s="32"/>
      <c r="HP116" s="32"/>
      <c r="HQ116" s="32"/>
      <c r="HR116" s="32"/>
      <c r="HS116" s="32"/>
      <c r="HT116" s="32"/>
      <c r="HU116" s="32"/>
      <c r="HV116" s="32"/>
      <c r="HW116" s="32"/>
      <c r="HX116" s="32"/>
      <c r="HY116" s="32"/>
      <c r="HZ116" s="32"/>
      <c r="IA116" s="32"/>
      <c r="IB116" s="32"/>
      <c r="IC116" s="32"/>
      <c r="ID116" s="32"/>
      <c r="IE116" s="32"/>
      <c r="IF116" s="32"/>
      <c r="IG116" s="32"/>
      <c r="IH116" s="32"/>
      <c r="II116" s="32"/>
      <c r="IJ116" s="32"/>
      <c r="IK116" s="32"/>
      <c r="IL116" s="32"/>
      <c r="IM116" s="32"/>
      <c r="IN116" s="32"/>
      <c r="IO116" s="32"/>
      <c r="IP116" s="32"/>
      <c r="IQ116" s="32"/>
      <c r="IR116" s="32"/>
      <c r="IS116" s="32"/>
      <c r="IT116" s="32"/>
      <c r="IU116" s="32"/>
      <c r="IV116" s="32"/>
    </row>
    <row r="117" spans="1:256" x14ac:dyDescent="0.25">
      <c r="A117" s="61" t="s">
        <v>2793</v>
      </c>
      <c r="B117" s="56" t="s">
        <v>1447</v>
      </c>
      <c r="C117" s="241">
        <v>1</v>
      </c>
      <c r="D117" s="56" t="s">
        <v>1479</v>
      </c>
      <c r="E117" s="64" t="s">
        <v>1474</v>
      </c>
      <c r="F117" s="63" t="s">
        <v>1402</v>
      </c>
      <c r="G117" s="64" t="s">
        <v>1456</v>
      </c>
      <c r="H117" s="64" t="s">
        <v>1448</v>
      </c>
      <c r="I117" s="65" t="s">
        <v>1396</v>
      </c>
      <c r="J117" s="65" t="s">
        <v>459</v>
      </c>
      <c r="K117" s="62" t="s">
        <v>1482</v>
      </c>
      <c r="L117" s="63" t="s">
        <v>1796</v>
      </c>
      <c r="M117" s="244" t="s">
        <v>3319</v>
      </c>
      <c r="N117" s="32"/>
      <c r="O117" s="32"/>
      <c r="P117" s="32"/>
      <c r="Q117" s="32"/>
      <c r="R117" s="32"/>
      <c r="S117" s="32"/>
      <c r="T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c r="AU117" s="32"/>
      <c r="AV117" s="32"/>
      <c r="AW117" s="32"/>
      <c r="AX117" s="32"/>
      <c r="AY117" s="32"/>
      <c r="AZ117" s="32"/>
      <c r="BA117" s="32"/>
      <c r="BB117" s="32"/>
      <c r="BC117" s="32"/>
      <c r="BD117" s="32"/>
      <c r="BE117" s="32"/>
      <c r="BF117" s="32"/>
      <c r="BG117" s="32"/>
      <c r="BH117" s="32"/>
      <c r="BI117" s="32"/>
      <c r="BJ117" s="32"/>
      <c r="BK117" s="32"/>
      <c r="BL117" s="32"/>
      <c r="BM117" s="32"/>
      <c r="BN117" s="32"/>
      <c r="BO117" s="32"/>
      <c r="BP117" s="32"/>
      <c r="BQ117" s="32"/>
      <c r="BR117" s="32"/>
      <c r="BS117" s="32"/>
      <c r="BT117" s="32"/>
      <c r="BU117" s="32"/>
      <c r="BV117" s="32"/>
      <c r="BW117" s="32"/>
      <c r="BX117" s="32"/>
      <c r="BY117" s="32"/>
      <c r="BZ117" s="32"/>
      <c r="CA117" s="32"/>
      <c r="CB117" s="32"/>
      <c r="CC117" s="32"/>
      <c r="CD117" s="32"/>
      <c r="CE117" s="32"/>
      <c r="CF117" s="32"/>
      <c r="CG117" s="32"/>
      <c r="CH117" s="32"/>
      <c r="CI117" s="32"/>
      <c r="CJ117" s="32"/>
      <c r="CK117" s="32"/>
      <c r="CL117" s="32"/>
      <c r="CM117" s="32"/>
      <c r="CN117" s="32"/>
      <c r="CO117" s="32"/>
      <c r="CP117" s="32"/>
      <c r="CQ117" s="32"/>
      <c r="CR117" s="32"/>
      <c r="CS117" s="32"/>
      <c r="CT117" s="32"/>
      <c r="CU117" s="32"/>
      <c r="CV117" s="32"/>
      <c r="CW117" s="32"/>
      <c r="CX117" s="32"/>
      <c r="CY117" s="32"/>
      <c r="CZ117" s="32"/>
      <c r="DA117" s="32"/>
      <c r="DB117" s="32"/>
      <c r="DC117" s="32"/>
      <c r="DD117" s="32"/>
      <c r="DE117" s="32"/>
      <c r="DF117" s="32"/>
      <c r="DG117" s="32"/>
      <c r="DH117" s="32"/>
      <c r="DI117" s="32"/>
      <c r="DJ117" s="32"/>
      <c r="DK117" s="32"/>
      <c r="DL117" s="32"/>
      <c r="DM117" s="32"/>
      <c r="DN117" s="32"/>
      <c r="DO117" s="32"/>
      <c r="DP117" s="32"/>
      <c r="DQ117" s="32"/>
      <c r="DR117" s="32"/>
      <c r="DS117" s="32"/>
      <c r="DT117" s="32"/>
      <c r="DU117" s="32"/>
      <c r="DV117" s="32"/>
      <c r="DW117" s="32"/>
      <c r="DX117" s="32"/>
      <c r="DY117" s="32"/>
      <c r="DZ117" s="32"/>
      <c r="EA117" s="32"/>
      <c r="EB117" s="32"/>
      <c r="EC117" s="32"/>
      <c r="ED117" s="32"/>
      <c r="EE117" s="32"/>
      <c r="EF117" s="32"/>
      <c r="EG117" s="32"/>
      <c r="EH117" s="32"/>
      <c r="EI117" s="32"/>
      <c r="EJ117" s="32"/>
      <c r="EK117" s="32"/>
      <c r="EL117" s="32"/>
      <c r="EM117" s="32"/>
      <c r="EN117" s="32"/>
      <c r="EO117" s="32"/>
      <c r="EP117" s="32"/>
      <c r="EQ117" s="32"/>
      <c r="ER117" s="32"/>
      <c r="ES117" s="32"/>
      <c r="ET117" s="32"/>
      <c r="EU117" s="32"/>
      <c r="EV117" s="32"/>
      <c r="EW117" s="32"/>
      <c r="EX117" s="32"/>
      <c r="EY117" s="32"/>
      <c r="EZ117" s="32"/>
      <c r="FA117" s="32"/>
      <c r="FB117" s="32"/>
      <c r="FC117" s="32"/>
      <c r="FD117" s="32"/>
      <c r="FE117" s="32"/>
      <c r="FF117" s="32"/>
      <c r="FG117" s="32"/>
      <c r="FH117" s="32"/>
      <c r="FI117" s="32"/>
      <c r="FJ117" s="32"/>
      <c r="FK117" s="32"/>
      <c r="FL117" s="32"/>
      <c r="FM117" s="32"/>
      <c r="FN117" s="32"/>
      <c r="FO117" s="32"/>
      <c r="FP117" s="32"/>
      <c r="FQ117" s="32"/>
      <c r="FR117" s="32"/>
      <c r="FS117" s="32"/>
      <c r="FT117" s="32"/>
      <c r="FU117" s="32"/>
      <c r="FV117" s="32"/>
      <c r="FW117" s="32"/>
      <c r="FX117" s="32"/>
      <c r="FY117" s="32"/>
      <c r="FZ117" s="32"/>
      <c r="GA117" s="32"/>
      <c r="GB117" s="32"/>
      <c r="GC117" s="32"/>
      <c r="GD117" s="32"/>
      <c r="GE117" s="32"/>
      <c r="GF117" s="32"/>
      <c r="GG117" s="32"/>
      <c r="GH117" s="32"/>
      <c r="GI117" s="32"/>
      <c r="GJ117" s="32"/>
      <c r="GK117" s="32"/>
      <c r="GL117" s="32"/>
      <c r="GM117" s="32"/>
      <c r="GN117" s="32"/>
      <c r="GO117" s="32"/>
      <c r="GP117" s="32"/>
      <c r="GQ117" s="32"/>
      <c r="GR117" s="32"/>
      <c r="GS117" s="32"/>
      <c r="GT117" s="32"/>
      <c r="GU117" s="32"/>
      <c r="GV117" s="32"/>
      <c r="GW117" s="32"/>
      <c r="GX117" s="32"/>
      <c r="GY117" s="32"/>
      <c r="GZ117" s="32"/>
      <c r="HA117" s="32"/>
      <c r="HB117" s="32"/>
      <c r="HC117" s="32"/>
      <c r="HD117" s="32"/>
      <c r="HE117" s="32"/>
      <c r="HF117" s="32"/>
      <c r="HG117" s="32"/>
      <c r="HH117" s="32"/>
      <c r="HI117" s="32"/>
      <c r="HJ117" s="32"/>
      <c r="HK117" s="32"/>
      <c r="HL117" s="32"/>
      <c r="HM117" s="32"/>
      <c r="HN117" s="32"/>
      <c r="HO117" s="32"/>
      <c r="HP117" s="32"/>
      <c r="HQ117" s="32"/>
      <c r="HR117" s="32"/>
      <c r="HS117" s="32"/>
      <c r="HT117" s="32"/>
      <c r="HU117" s="32"/>
      <c r="HV117" s="32"/>
      <c r="HW117" s="32"/>
      <c r="HX117" s="32"/>
      <c r="HY117" s="32"/>
      <c r="HZ117" s="32"/>
      <c r="IA117" s="32"/>
      <c r="IB117" s="32"/>
      <c r="IC117" s="32"/>
      <c r="ID117" s="32"/>
      <c r="IE117" s="32"/>
      <c r="IF117" s="32"/>
      <c r="IG117" s="32"/>
      <c r="IH117" s="32"/>
      <c r="II117" s="32"/>
      <c r="IJ117" s="32"/>
      <c r="IK117" s="32"/>
      <c r="IL117" s="32"/>
      <c r="IM117" s="32"/>
      <c r="IN117" s="32"/>
      <c r="IO117" s="32"/>
      <c r="IP117" s="32"/>
      <c r="IQ117" s="32"/>
      <c r="IR117" s="32"/>
      <c r="IS117" s="32"/>
      <c r="IT117" s="32"/>
      <c r="IU117" s="32"/>
      <c r="IV117" s="32"/>
    </row>
    <row r="118" spans="1:256" ht="13.8" thickBot="1" x14ac:dyDescent="0.3">
      <c r="A118" s="61" t="s">
        <v>2765</v>
      </c>
      <c r="B118" s="56" t="s">
        <v>1445</v>
      </c>
      <c r="C118" s="241">
        <v>2</v>
      </c>
      <c r="D118" s="239" t="s">
        <v>1480</v>
      </c>
      <c r="E118" s="64" t="s">
        <v>1475</v>
      </c>
      <c r="F118" s="63" t="s">
        <v>1442</v>
      </c>
      <c r="G118" s="64" t="s">
        <v>1457</v>
      </c>
      <c r="H118" s="64" t="s">
        <v>1473</v>
      </c>
      <c r="I118" s="65" t="s">
        <v>1394</v>
      </c>
      <c r="J118" s="65" t="s">
        <v>1416</v>
      </c>
      <c r="K118" s="62" t="s">
        <v>1481</v>
      </c>
      <c r="L118" s="63" t="s">
        <v>1491</v>
      </c>
      <c r="M118" s="244" t="s">
        <v>3320</v>
      </c>
      <c r="N118" s="32"/>
      <c r="O118" s="32"/>
      <c r="P118" s="32"/>
      <c r="Q118" s="32"/>
      <c r="R118" s="32"/>
      <c r="S118" s="32"/>
      <c r="T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32"/>
      <c r="BB118" s="32"/>
      <c r="BC118" s="32"/>
      <c r="BD118" s="32"/>
      <c r="BE118" s="32"/>
      <c r="BF118" s="32"/>
      <c r="BG118" s="32"/>
      <c r="BH118" s="32"/>
      <c r="BI118" s="32"/>
      <c r="BJ118" s="32"/>
      <c r="BK118" s="32"/>
      <c r="BL118" s="32"/>
      <c r="BM118" s="32"/>
      <c r="BN118" s="32"/>
      <c r="BO118" s="32"/>
      <c r="BP118" s="32"/>
      <c r="BQ118" s="32"/>
      <c r="BR118" s="32"/>
      <c r="BS118" s="32"/>
      <c r="BT118" s="32"/>
      <c r="BU118" s="32"/>
      <c r="BV118" s="32"/>
      <c r="BW118" s="32"/>
      <c r="BX118" s="32"/>
      <c r="BY118" s="32"/>
      <c r="BZ118" s="32"/>
      <c r="CA118" s="32"/>
      <c r="CB118" s="32"/>
      <c r="CC118" s="32"/>
      <c r="CD118" s="32"/>
      <c r="CE118" s="32"/>
      <c r="CF118" s="32"/>
      <c r="CG118" s="32"/>
      <c r="CH118" s="32"/>
      <c r="CI118" s="32"/>
      <c r="CJ118" s="32"/>
      <c r="CK118" s="32"/>
      <c r="CL118" s="32"/>
      <c r="CM118" s="32"/>
      <c r="CN118" s="32"/>
      <c r="CO118" s="32"/>
      <c r="CP118" s="32"/>
      <c r="CQ118" s="32"/>
      <c r="CR118" s="32"/>
      <c r="CS118" s="32"/>
      <c r="CT118" s="32"/>
      <c r="CU118" s="32"/>
      <c r="CV118" s="32"/>
      <c r="CW118" s="32"/>
      <c r="CX118" s="32"/>
      <c r="CY118" s="32"/>
      <c r="CZ118" s="32"/>
      <c r="DA118" s="32"/>
      <c r="DB118" s="32"/>
      <c r="DC118" s="32"/>
      <c r="DD118" s="32"/>
      <c r="DE118" s="32"/>
      <c r="DF118" s="32"/>
      <c r="DG118" s="32"/>
      <c r="DH118" s="32"/>
      <c r="DI118" s="32"/>
      <c r="DJ118" s="32"/>
      <c r="DK118" s="32"/>
      <c r="DL118" s="32"/>
      <c r="DM118" s="32"/>
      <c r="DN118" s="32"/>
      <c r="DO118" s="32"/>
      <c r="DP118" s="32"/>
      <c r="DQ118" s="32"/>
      <c r="DR118" s="32"/>
      <c r="DS118" s="32"/>
      <c r="DT118" s="32"/>
      <c r="DU118" s="32"/>
      <c r="DV118" s="32"/>
      <c r="DW118" s="32"/>
      <c r="DX118" s="32"/>
      <c r="DY118" s="32"/>
      <c r="DZ118" s="32"/>
      <c r="EA118" s="32"/>
      <c r="EB118" s="32"/>
      <c r="EC118" s="32"/>
      <c r="ED118" s="32"/>
      <c r="EE118" s="32"/>
      <c r="EF118" s="32"/>
      <c r="EG118" s="32"/>
      <c r="EH118" s="32"/>
      <c r="EI118" s="32"/>
      <c r="EJ118" s="32"/>
      <c r="EK118" s="32"/>
      <c r="EL118" s="32"/>
      <c r="EM118" s="32"/>
      <c r="EN118" s="32"/>
      <c r="EO118" s="32"/>
      <c r="EP118" s="32"/>
      <c r="EQ118" s="32"/>
      <c r="ER118" s="32"/>
      <c r="ES118" s="32"/>
      <c r="ET118" s="32"/>
      <c r="EU118" s="32"/>
      <c r="EV118" s="32"/>
      <c r="EW118" s="32"/>
      <c r="EX118" s="32"/>
      <c r="EY118" s="32"/>
      <c r="EZ118" s="32"/>
      <c r="FA118" s="32"/>
      <c r="FB118" s="32"/>
      <c r="FC118" s="32"/>
      <c r="FD118" s="32"/>
      <c r="FE118" s="32"/>
      <c r="FF118" s="32"/>
      <c r="FG118" s="32"/>
      <c r="FH118" s="32"/>
      <c r="FI118" s="32"/>
      <c r="FJ118" s="32"/>
      <c r="FK118" s="32"/>
      <c r="FL118" s="32"/>
      <c r="FM118" s="32"/>
      <c r="FN118" s="32"/>
      <c r="FO118" s="32"/>
      <c r="FP118" s="32"/>
      <c r="FQ118" s="32"/>
      <c r="FR118" s="32"/>
      <c r="FS118" s="32"/>
      <c r="FT118" s="32"/>
      <c r="FU118" s="32"/>
      <c r="FV118" s="32"/>
      <c r="FW118" s="32"/>
      <c r="FX118" s="32"/>
      <c r="FY118" s="32"/>
      <c r="FZ118" s="32"/>
      <c r="GA118" s="32"/>
      <c r="GB118" s="32"/>
      <c r="GC118" s="32"/>
      <c r="GD118" s="32"/>
      <c r="GE118" s="32"/>
      <c r="GF118" s="32"/>
      <c r="GG118" s="32"/>
      <c r="GH118" s="32"/>
      <c r="GI118" s="32"/>
      <c r="GJ118" s="32"/>
      <c r="GK118" s="32"/>
      <c r="GL118" s="32"/>
      <c r="GM118" s="32"/>
      <c r="GN118" s="32"/>
      <c r="GO118" s="32"/>
      <c r="GP118" s="32"/>
      <c r="GQ118" s="32"/>
      <c r="GR118" s="32"/>
      <c r="GS118" s="32"/>
      <c r="GT118" s="32"/>
      <c r="GU118" s="32"/>
      <c r="GV118" s="32"/>
      <c r="GW118" s="32"/>
      <c r="GX118" s="32"/>
      <c r="GY118" s="32"/>
      <c r="GZ118" s="32"/>
      <c r="HA118" s="32"/>
      <c r="HB118" s="32"/>
      <c r="HC118" s="32"/>
      <c r="HD118" s="32"/>
      <c r="HE118" s="32"/>
      <c r="HF118" s="32"/>
      <c r="HG118" s="32"/>
      <c r="HH118" s="32"/>
      <c r="HI118" s="32"/>
      <c r="HJ118" s="32"/>
      <c r="HK118" s="32"/>
      <c r="HL118" s="32"/>
      <c r="HM118" s="32"/>
      <c r="HN118" s="32"/>
      <c r="HO118" s="32"/>
      <c r="HP118" s="32"/>
      <c r="HQ118" s="32"/>
      <c r="HR118" s="32"/>
      <c r="HS118" s="32"/>
      <c r="HT118" s="32"/>
      <c r="HU118" s="32"/>
      <c r="HV118" s="32"/>
      <c r="HW118" s="32"/>
      <c r="HX118" s="32"/>
      <c r="HY118" s="32"/>
      <c r="HZ118" s="32"/>
      <c r="IA118" s="32"/>
      <c r="IB118" s="32"/>
      <c r="IC118" s="32"/>
      <c r="ID118" s="32"/>
      <c r="IE118" s="32"/>
      <c r="IF118" s="32"/>
      <c r="IG118" s="32"/>
      <c r="IH118" s="32"/>
      <c r="II118" s="32"/>
      <c r="IJ118" s="32"/>
      <c r="IK118" s="32"/>
      <c r="IL118" s="32"/>
      <c r="IM118" s="32"/>
      <c r="IN118" s="32"/>
      <c r="IO118" s="32"/>
      <c r="IP118" s="32"/>
      <c r="IQ118" s="32"/>
      <c r="IR118" s="32"/>
      <c r="IS118" s="32"/>
      <c r="IT118" s="32"/>
      <c r="IU118" s="32"/>
      <c r="IV118" s="32"/>
    </row>
    <row r="119" spans="1:256" ht="13.8" thickBot="1" x14ac:dyDescent="0.3">
      <c r="A119" s="61" t="s">
        <v>1600</v>
      </c>
      <c r="B119" s="56" t="s">
        <v>1444</v>
      </c>
      <c r="C119" s="241">
        <v>3</v>
      </c>
      <c r="D119" s="56"/>
      <c r="E119" s="64" t="s">
        <v>1476</v>
      </c>
      <c r="F119" s="66" t="s">
        <v>1443</v>
      </c>
      <c r="G119" s="64" t="s">
        <v>1455</v>
      </c>
      <c r="H119" s="64" t="s">
        <v>1449</v>
      </c>
      <c r="I119" s="65" t="s">
        <v>1397</v>
      </c>
      <c r="J119" s="65" t="s">
        <v>1451</v>
      </c>
      <c r="K119" s="67" t="s">
        <v>1483</v>
      </c>
      <c r="L119" s="63" t="s">
        <v>1791</v>
      </c>
      <c r="M119" s="245" t="s">
        <v>2550</v>
      </c>
      <c r="N119" s="32"/>
      <c r="O119" s="32"/>
      <c r="P119" s="32"/>
      <c r="Q119" s="32"/>
      <c r="R119" s="32"/>
      <c r="S119" s="32"/>
      <c r="T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c r="AX119" s="32"/>
      <c r="AY119" s="32"/>
      <c r="AZ119" s="32"/>
      <c r="BA119" s="32"/>
      <c r="BB119" s="32"/>
      <c r="BC119" s="32"/>
      <c r="BD119" s="32"/>
      <c r="BE119" s="32"/>
      <c r="BF119" s="32"/>
      <c r="BG119" s="32"/>
      <c r="BH119" s="32"/>
      <c r="BI119" s="32"/>
      <c r="BJ119" s="32"/>
      <c r="BK119" s="32"/>
      <c r="BL119" s="32"/>
      <c r="BM119" s="32"/>
      <c r="BN119" s="32"/>
      <c r="BO119" s="32"/>
      <c r="BP119" s="32"/>
      <c r="BQ119" s="32"/>
      <c r="BR119" s="32"/>
      <c r="BS119" s="32"/>
      <c r="BT119" s="32"/>
      <c r="BU119" s="32"/>
      <c r="BV119" s="32"/>
      <c r="BW119" s="32"/>
      <c r="BX119" s="32"/>
      <c r="BY119" s="32"/>
      <c r="BZ119" s="32"/>
      <c r="CA119" s="32"/>
      <c r="CB119" s="32"/>
      <c r="CC119" s="32"/>
      <c r="CD119" s="32"/>
      <c r="CE119" s="32"/>
      <c r="CF119" s="32"/>
      <c r="CG119" s="32"/>
      <c r="CH119" s="32"/>
      <c r="CI119" s="32"/>
      <c r="CJ119" s="32"/>
      <c r="CK119" s="32"/>
      <c r="CL119" s="32"/>
      <c r="CM119" s="32"/>
      <c r="CN119" s="32"/>
      <c r="CO119" s="32"/>
      <c r="CP119" s="32"/>
      <c r="CQ119" s="32"/>
      <c r="CR119" s="32"/>
      <c r="CS119" s="32"/>
      <c r="CT119" s="32"/>
      <c r="CU119" s="32"/>
      <c r="CV119" s="32"/>
      <c r="CW119" s="32"/>
      <c r="CX119" s="32"/>
      <c r="CY119" s="32"/>
      <c r="CZ119" s="32"/>
      <c r="DA119" s="32"/>
      <c r="DB119" s="32"/>
      <c r="DC119" s="32"/>
      <c r="DD119" s="32"/>
      <c r="DE119" s="32"/>
      <c r="DF119" s="32"/>
      <c r="DG119" s="32"/>
      <c r="DH119" s="32"/>
      <c r="DI119" s="32"/>
      <c r="DJ119" s="32"/>
      <c r="DK119" s="32"/>
      <c r="DL119" s="32"/>
      <c r="DM119" s="32"/>
      <c r="DN119" s="32"/>
      <c r="DO119" s="32"/>
      <c r="DP119" s="32"/>
      <c r="DQ119" s="32"/>
      <c r="DR119" s="32"/>
      <c r="DS119" s="32"/>
      <c r="DT119" s="32"/>
      <c r="DU119" s="32"/>
      <c r="DV119" s="32"/>
      <c r="DW119" s="32"/>
      <c r="DX119" s="32"/>
      <c r="DY119" s="32"/>
      <c r="DZ119" s="32"/>
      <c r="EA119" s="32"/>
      <c r="EB119" s="32"/>
      <c r="EC119" s="32"/>
      <c r="ED119" s="32"/>
      <c r="EE119" s="32"/>
      <c r="EF119" s="32"/>
      <c r="EG119" s="32"/>
      <c r="EH119" s="32"/>
      <c r="EI119" s="32"/>
      <c r="EJ119" s="32"/>
      <c r="EK119" s="32"/>
      <c r="EL119" s="32"/>
      <c r="EM119" s="32"/>
      <c r="EN119" s="32"/>
      <c r="EO119" s="32"/>
      <c r="EP119" s="32"/>
      <c r="EQ119" s="32"/>
      <c r="ER119" s="32"/>
      <c r="ES119" s="32"/>
      <c r="ET119" s="32"/>
      <c r="EU119" s="32"/>
      <c r="EV119" s="32"/>
      <c r="EW119" s="32"/>
      <c r="EX119" s="32"/>
      <c r="EY119" s="32"/>
      <c r="EZ119" s="32"/>
      <c r="FA119" s="32"/>
      <c r="FB119" s="32"/>
      <c r="FC119" s="32"/>
      <c r="FD119" s="32"/>
      <c r="FE119" s="32"/>
      <c r="FF119" s="32"/>
      <c r="FG119" s="32"/>
      <c r="FH119" s="32"/>
      <c r="FI119" s="32"/>
      <c r="FJ119" s="32"/>
      <c r="FK119" s="32"/>
      <c r="FL119" s="32"/>
      <c r="FM119" s="32"/>
      <c r="FN119" s="32"/>
      <c r="FO119" s="32"/>
      <c r="FP119" s="32"/>
      <c r="FQ119" s="32"/>
      <c r="FR119" s="32"/>
      <c r="FS119" s="32"/>
      <c r="FT119" s="32"/>
      <c r="FU119" s="32"/>
      <c r="FV119" s="32"/>
      <c r="FW119" s="32"/>
      <c r="FX119" s="32"/>
      <c r="FY119" s="32"/>
      <c r="FZ119" s="32"/>
      <c r="GA119" s="32"/>
      <c r="GB119" s="32"/>
      <c r="GC119" s="32"/>
      <c r="GD119" s="32"/>
      <c r="GE119" s="32"/>
      <c r="GF119" s="32"/>
      <c r="GG119" s="32"/>
      <c r="GH119" s="32"/>
      <c r="GI119" s="32"/>
      <c r="GJ119" s="32"/>
      <c r="GK119" s="32"/>
      <c r="GL119" s="32"/>
      <c r="GM119" s="32"/>
      <c r="GN119" s="32"/>
      <c r="GO119" s="32"/>
      <c r="GP119" s="32"/>
      <c r="GQ119" s="32"/>
      <c r="GR119" s="32"/>
      <c r="GS119" s="32"/>
      <c r="GT119" s="32"/>
      <c r="GU119" s="32"/>
      <c r="GV119" s="32"/>
      <c r="GW119" s="32"/>
      <c r="GX119" s="32"/>
      <c r="GY119" s="32"/>
      <c r="GZ119" s="32"/>
      <c r="HA119" s="32"/>
      <c r="HB119" s="32"/>
      <c r="HC119" s="32"/>
      <c r="HD119" s="32"/>
      <c r="HE119" s="32"/>
      <c r="HF119" s="32"/>
      <c r="HG119" s="32"/>
      <c r="HH119" s="32"/>
      <c r="HI119" s="32"/>
      <c r="HJ119" s="32"/>
      <c r="HK119" s="32"/>
      <c r="HL119" s="32"/>
      <c r="HM119" s="32"/>
      <c r="HN119" s="32"/>
      <c r="HO119" s="32"/>
      <c r="HP119" s="32"/>
      <c r="HQ119" s="32"/>
      <c r="HR119" s="32"/>
      <c r="HS119" s="32"/>
      <c r="HT119" s="32"/>
      <c r="HU119" s="32"/>
      <c r="HV119" s="32"/>
      <c r="HW119" s="32"/>
      <c r="HX119" s="32"/>
      <c r="HY119" s="32"/>
      <c r="HZ119" s="32"/>
      <c r="IA119" s="32"/>
      <c r="IB119" s="32"/>
      <c r="IC119" s="32"/>
      <c r="ID119" s="32"/>
      <c r="IE119" s="32"/>
      <c r="IF119" s="32"/>
      <c r="IG119" s="32"/>
      <c r="IH119" s="32"/>
      <c r="II119" s="32"/>
      <c r="IJ119" s="32"/>
      <c r="IK119" s="32"/>
      <c r="IL119" s="32"/>
      <c r="IM119" s="32"/>
      <c r="IN119" s="32"/>
      <c r="IO119" s="32"/>
      <c r="IP119" s="32"/>
      <c r="IQ119" s="32"/>
      <c r="IR119" s="32"/>
      <c r="IS119" s="32"/>
      <c r="IT119" s="32"/>
      <c r="IU119" s="32"/>
      <c r="IV119" s="32"/>
    </row>
    <row r="120" spans="1:256" ht="13.8" thickBot="1" x14ac:dyDescent="0.3">
      <c r="A120" s="61" t="s">
        <v>1599</v>
      </c>
      <c r="B120" s="56" t="s">
        <v>1959</v>
      </c>
      <c r="C120" s="241">
        <v>4</v>
      </c>
      <c r="D120" s="56"/>
      <c r="E120" s="68" t="s">
        <v>379</v>
      </c>
      <c r="F120" s="56"/>
      <c r="G120" s="68" t="s">
        <v>1458</v>
      </c>
      <c r="H120" s="68" t="s">
        <v>1450</v>
      </c>
      <c r="I120" s="69" t="s">
        <v>1395</v>
      </c>
      <c r="J120" s="65" t="s">
        <v>1452</v>
      </c>
      <c r="K120" s="56"/>
      <c r="L120" s="63" t="s">
        <v>1792</v>
      </c>
      <c r="M120" s="245" t="s">
        <v>1495</v>
      </c>
      <c r="N120" s="32"/>
      <c r="O120" s="32"/>
      <c r="P120" s="32"/>
      <c r="Q120" s="32"/>
      <c r="R120" s="32"/>
      <c r="S120" s="32"/>
      <c r="T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2"/>
      <c r="AR120" s="32"/>
      <c r="AS120" s="32"/>
      <c r="AT120" s="32"/>
      <c r="AU120" s="32"/>
      <c r="AV120" s="32"/>
      <c r="AW120" s="32"/>
      <c r="AX120" s="32"/>
      <c r="AY120" s="32"/>
      <c r="AZ120" s="32"/>
      <c r="BA120" s="32"/>
      <c r="BB120" s="32"/>
      <c r="BC120" s="32"/>
      <c r="BD120" s="32"/>
      <c r="BE120" s="32"/>
      <c r="BF120" s="32"/>
      <c r="BG120" s="32"/>
      <c r="BH120" s="32"/>
      <c r="BI120" s="32"/>
      <c r="BJ120" s="32"/>
      <c r="BK120" s="32"/>
      <c r="BL120" s="32"/>
      <c r="BM120" s="32"/>
      <c r="BN120" s="32"/>
      <c r="BO120" s="32"/>
      <c r="BP120" s="32"/>
      <c r="BQ120" s="32"/>
      <c r="BR120" s="32"/>
      <c r="BS120" s="32"/>
      <c r="BT120" s="32"/>
      <c r="BU120" s="32"/>
      <c r="BV120" s="32"/>
      <c r="BW120" s="32"/>
      <c r="BX120" s="32"/>
      <c r="BY120" s="32"/>
      <c r="BZ120" s="32"/>
      <c r="CA120" s="32"/>
      <c r="CB120" s="32"/>
      <c r="CC120" s="32"/>
      <c r="CD120" s="32"/>
      <c r="CE120" s="32"/>
      <c r="CF120" s="32"/>
      <c r="CG120" s="32"/>
      <c r="CH120" s="32"/>
      <c r="CI120" s="32"/>
      <c r="CJ120" s="32"/>
      <c r="CK120" s="32"/>
      <c r="CL120" s="32"/>
      <c r="CM120" s="32"/>
      <c r="CN120" s="32"/>
      <c r="CO120" s="32"/>
      <c r="CP120" s="32"/>
      <c r="CQ120" s="32"/>
      <c r="CR120" s="32"/>
      <c r="CS120" s="32"/>
      <c r="CT120" s="32"/>
      <c r="CU120" s="32"/>
      <c r="CV120" s="32"/>
      <c r="CW120" s="32"/>
      <c r="CX120" s="32"/>
      <c r="CY120" s="32"/>
      <c r="CZ120" s="32"/>
      <c r="DA120" s="32"/>
      <c r="DB120" s="32"/>
      <c r="DC120" s="32"/>
      <c r="DD120" s="32"/>
      <c r="DE120" s="32"/>
      <c r="DF120" s="32"/>
      <c r="DG120" s="32"/>
      <c r="DH120" s="32"/>
      <c r="DI120" s="32"/>
      <c r="DJ120" s="32"/>
      <c r="DK120" s="32"/>
      <c r="DL120" s="32"/>
      <c r="DM120" s="32"/>
      <c r="DN120" s="32"/>
      <c r="DO120" s="32"/>
      <c r="DP120" s="32"/>
      <c r="DQ120" s="32"/>
      <c r="DR120" s="32"/>
      <c r="DS120" s="32"/>
      <c r="DT120" s="32"/>
      <c r="DU120" s="32"/>
      <c r="DV120" s="32"/>
      <c r="DW120" s="32"/>
      <c r="DX120" s="32"/>
      <c r="DY120" s="32"/>
      <c r="DZ120" s="32"/>
      <c r="EA120" s="32"/>
      <c r="EB120" s="32"/>
      <c r="EC120" s="32"/>
      <c r="ED120" s="32"/>
      <c r="EE120" s="32"/>
      <c r="EF120" s="32"/>
      <c r="EG120" s="32"/>
      <c r="EH120" s="32"/>
      <c r="EI120" s="32"/>
      <c r="EJ120" s="32"/>
      <c r="EK120" s="32"/>
      <c r="EL120" s="32"/>
      <c r="EM120" s="32"/>
      <c r="EN120" s="32"/>
      <c r="EO120" s="32"/>
      <c r="EP120" s="32"/>
      <c r="EQ120" s="32"/>
      <c r="ER120" s="32"/>
      <c r="ES120" s="32"/>
      <c r="ET120" s="32"/>
      <c r="EU120" s="32"/>
      <c r="EV120" s="32"/>
      <c r="EW120" s="32"/>
      <c r="EX120" s="32"/>
      <c r="EY120" s="32"/>
      <c r="EZ120" s="32"/>
      <c r="FA120" s="32"/>
      <c r="FB120" s="32"/>
      <c r="FC120" s="32"/>
      <c r="FD120" s="32"/>
      <c r="FE120" s="32"/>
      <c r="FF120" s="32"/>
      <c r="FG120" s="32"/>
      <c r="FH120" s="32"/>
      <c r="FI120" s="32"/>
      <c r="FJ120" s="32"/>
      <c r="FK120" s="32"/>
      <c r="FL120" s="32"/>
      <c r="FM120" s="32"/>
      <c r="FN120" s="32"/>
      <c r="FO120" s="32"/>
      <c r="FP120" s="32"/>
      <c r="FQ120" s="32"/>
      <c r="FR120" s="32"/>
      <c r="FS120" s="32"/>
      <c r="FT120" s="32"/>
      <c r="FU120" s="32"/>
      <c r="FV120" s="32"/>
      <c r="FW120" s="32"/>
      <c r="FX120" s="32"/>
      <c r="FY120" s="32"/>
      <c r="FZ120" s="32"/>
      <c r="GA120" s="32"/>
      <c r="GB120" s="32"/>
      <c r="GC120" s="32"/>
      <c r="GD120" s="32"/>
      <c r="GE120" s="32"/>
      <c r="GF120" s="32"/>
      <c r="GG120" s="32"/>
      <c r="GH120" s="32"/>
      <c r="GI120" s="32"/>
      <c r="GJ120" s="32"/>
      <c r="GK120" s="32"/>
      <c r="GL120" s="32"/>
      <c r="GM120" s="32"/>
      <c r="GN120" s="32"/>
      <c r="GO120" s="32"/>
      <c r="GP120" s="32"/>
      <c r="GQ120" s="32"/>
      <c r="GR120" s="32"/>
      <c r="GS120" s="32"/>
      <c r="GT120" s="32"/>
      <c r="GU120" s="32"/>
      <c r="GV120" s="32"/>
      <c r="GW120" s="32"/>
      <c r="GX120" s="32"/>
      <c r="GY120" s="32"/>
      <c r="GZ120" s="32"/>
      <c r="HA120" s="32"/>
      <c r="HB120" s="32"/>
      <c r="HC120" s="32"/>
      <c r="HD120" s="32"/>
      <c r="HE120" s="32"/>
      <c r="HF120" s="32"/>
      <c r="HG120" s="32"/>
      <c r="HH120" s="32"/>
      <c r="HI120" s="32"/>
      <c r="HJ120" s="32"/>
      <c r="HK120" s="32"/>
      <c r="HL120" s="32"/>
      <c r="HM120" s="32"/>
      <c r="HN120" s="32"/>
      <c r="HO120" s="32"/>
      <c r="HP120" s="32"/>
      <c r="HQ120" s="32"/>
      <c r="HR120" s="32"/>
      <c r="HS120" s="32"/>
      <c r="HT120" s="32"/>
      <c r="HU120" s="32"/>
      <c r="HV120" s="32"/>
      <c r="HW120" s="32"/>
      <c r="HX120" s="32"/>
      <c r="HY120" s="32"/>
      <c r="HZ120" s="32"/>
      <c r="IA120" s="32"/>
      <c r="IB120" s="32"/>
      <c r="IC120" s="32"/>
      <c r="ID120" s="32"/>
      <c r="IE120" s="32"/>
      <c r="IF120" s="32"/>
      <c r="IG120" s="32"/>
      <c r="IH120" s="32"/>
      <c r="II120" s="32"/>
      <c r="IJ120" s="32"/>
      <c r="IK120" s="32"/>
      <c r="IL120" s="32"/>
      <c r="IM120" s="32"/>
      <c r="IN120" s="32"/>
      <c r="IO120" s="32"/>
      <c r="IP120" s="32"/>
      <c r="IQ120" s="32"/>
      <c r="IR120" s="32"/>
      <c r="IS120" s="32"/>
      <c r="IT120" s="32"/>
      <c r="IU120" s="32"/>
      <c r="IV120" s="32"/>
    </row>
    <row r="121" spans="1:256" ht="13.8" thickBot="1" x14ac:dyDescent="0.3">
      <c r="A121" s="61" t="s">
        <v>2648</v>
      </c>
      <c r="B121" s="56" t="s">
        <v>1446</v>
      </c>
      <c r="C121" s="241">
        <v>5</v>
      </c>
      <c r="D121" s="56"/>
      <c r="E121" s="56"/>
      <c r="F121" s="56"/>
      <c r="G121" s="56"/>
      <c r="H121" s="56"/>
      <c r="I121" s="56"/>
      <c r="J121" s="69" t="s">
        <v>1453</v>
      </c>
      <c r="K121" s="56"/>
      <c r="L121" s="63" t="s">
        <v>1792</v>
      </c>
      <c r="M121" s="245" t="s">
        <v>2463</v>
      </c>
      <c r="N121" s="32"/>
      <c r="O121" s="32"/>
      <c r="P121" s="32"/>
      <c r="Q121" s="32"/>
      <c r="R121" s="32"/>
      <c r="S121" s="32"/>
      <c r="T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32"/>
      <c r="BD121" s="32"/>
      <c r="BE121" s="32"/>
      <c r="BF121" s="32"/>
      <c r="BG121" s="32"/>
      <c r="BH121" s="32"/>
      <c r="BI121" s="32"/>
      <c r="BJ121" s="32"/>
      <c r="BK121" s="32"/>
      <c r="BL121" s="32"/>
      <c r="BM121" s="32"/>
      <c r="BN121" s="32"/>
      <c r="BO121" s="32"/>
      <c r="BP121" s="32"/>
      <c r="BQ121" s="32"/>
      <c r="BR121" s="32"/>
      <c r="BS121" s="32"/>
      <c r="BT121" s="32"/>
      <c r="BU121" s="32"/>
      <c r="BV121" s="32"/>
      <c r="BW121" s="32"/>
      <c r="BX121" s="32"/>
      <c r="BY121" s="32"/>
      <c r="BZ121" s="32"/>
      <c r="CA121" s="32"/>
      <c r="CB121" s="32"/>
      <c r="CC121" s="32"/>
      <c r="CD121" s="32"/>
      <c r="CE121" s="32"/>
      <c r="CF121" s="32"/>
      <c r="CG121" s="32"/>
      <c r="CH121" s="32"/>
      <c r="CI121" s="32"/>
      <c r="CJ121" s="32"/>
      <c r="CK121" s="32"/>
      <c r="CL121" s="32"/>
      <c r="CM121" s="32"/>
      <c r="CN121" s="32"/>
      <c r="CO121" s="32"/>
      <c r="CP121" s="32"/>
      <c r="CQ121" s="32"/>
      <c r="CR121" s="32"/>
      <c r="CS121" s="32"/>
      <c r="CT121" s="32"/>
      <c r="CU121" s="32"/>
      <c r="CV121" s="32"/>
      <c r="CW121" s="32"/>
      <c r="CX121" s="32"/>
      <c r="CY121" s="32"/>
      <c r="CZ121" s="32"/>
      <c r="DA121" s="32"/>
      <c r="DB121" s="32"/>
      <c r="DC121" s="32"/>
      <c r="DD121" s="32"/>
      <c r="DE121" s="32"/>
      <c r="DF121" s="32"/>
      <c r="DG121" s="32"/>
      <c r="DH121" s="32"/>
      <c r="DI121" s="32"/>
      <c r="DJ121" s="32"/>
      <c r="DK121" s="32"/>
      <c r="DL121" s="32"/>
      <c r="DM121" s="32"/>
      <c r="DN121" s="32"/>
      <c r="DO121" s="32"/>
      <c r="DP121" s="32"/>
      <c r="DQ121" s="32"/>
      <c r="DR121" s="32"/>
      <c r="DS121" s="32"/>
      <c r="DT121" s="32"/>
      <c r="DU121" s="32"/>
      <c r="DV121" s="32"/>
      <c r="DW121" s="32"/>
      <c r="DX121" s="32"/>
      <c r="DY121" s="32"/>
      <c r="DZ121" s="32"/>
      <c r="EA121" s="32"/>
      <c r="EB121" s="32"/>
      <c r="EC121" s="32"/>
      <c r="ED121" s="32"/>
      <c r="EE121" s="32"/>
      <c r="EF121" s="32"/>
      <c r="EG121" s="32"/>
      <c r="EH121" s="32"/>
      <c r="EI121" s="32"/>
      <c r="EJ121" s="32"/>
      <c r="EK121" s="32"/>
      <c r="EL121" s="32"/>
      <c r="EM121" s="32"/>
      <c r="EN121" s="32"/>
      <c r="EO121" s="32"/>
      <c r="EP121" s="32"/>
      <c r="EQ121" s="32"/>
      <c r="ER121" s="32"/>
      <c r="ES121" s="32"/>
      <c r="ET121" s="32"/>
      <c r="EU121" s="32"/>
      <c r="EV121" s="32"/>
      <c r="EW121" s="32"/>
      <c r="EX121" s="32"/>
      <c r="EY121" s="32"/>
      <c r="EZ121" s="32"/>
      <c r="FA121" s="32"/>
      <c r="FB121" s="32"/>
      <c r="FC121" s="32"/>
      <c r="FD121" s="32"/>
      <c r="FE121" s="32"/>
      <c r="FF121" s="32"/>
      <c r="FG121" s="32"/>
      <c r="FH121" s="32"/>
      <c r="FI121" s="32"/>
      <c r="FJ121" s="32"/>
      <c r="FK121" s="32"/>
      <c r="FL121" s="32"/>
      <c r="FM121" s="32"/>
      <c r="FN121" s="32"/>
      <c r="FO121" s="32"/>
      <c r="FP121" s="32"/>
      <c r="FQ121" s="32"/>
      <c r="FR121" s="32"/>
      <c r="FS121" s="32"/>
      <c r="FT121" s="32"/>
      <c r="FU121" s="32"/>
      <c r="FV121" s="32"/>
      <c r="FW121" s="32"/>
      <c r="FX121" s="32"/>
      <c r="FY121" s="32"/>
      <c r="FZ121" s="32"/>
      <c r="GA121" s="32"/>
      <c r="GB121" s="32"/>
      <c r="GC121" s="32"/>
      <c r="GD121" s="32"/>
      <c r="GE121" s="32"/>
      <c r="GF121" s="32"/>
      <c r="GG121" s="32"/>
      <c r="GH121" s="32"/>
      <c r="GI121" s="32"/>
      <c r="GJ121" s="32"/>
      <c r="GK121" s="32"/>
      <c r="GL121" s="32"/>
      <c r="GM121" s="32"/>
      <c r="GN121" s="32"/>
      <c r="GO121" s="32"/>
      <c r="GP121" s="32"/>
      <c r="GQ121" s="32"/>
      <c r="GR121" s="32"/>
      <c r="GS121" s="32"/>
      <c r="GT121" s="32"/>
      <c r="GU121" s="32"/>
      <c r="GV121" s="32"/>
      <c r="GW121" s="32"/>
      <c r="GX121" s="32"/>
      <c r="GY121" s="32"/>
      <c r="GZ121" s="32"/>
      <c r="HA121" s="32"/>
      <c r="HB121" s="32"/>
      <c r="HC121" s="32"/>
      <c r="HD121" s="32"/>
      <c r="HE121" s="32"/>
      <c r="HF121" s="32"/>
      <c r="HG121" s="32"/>
      <c r="HH121" s="32"/>
      <c r="HI121" s="32"/>
      <c r="HJ121" s="32"/>
      <c r="HK121" s="32"/>
      <c r="HL121" s="32"/>
      <c r="HM121" s="32"/>
      <c r="HN121" s="32"/>
      <c r="HO121" s="32"/>
      <c r="HP121" s="32"/>
      <c r="HQ121" s="32"/>
      <c r="HR121" s="32"/>
      <c r="HS121" s="32"/>
      <c r="HT121" s="32"/>
      <c r="HU121" s="32"/>
      <c r="HV121" s="32"/>
      <c r="HW121" s="32"/>
      <c r="HX121" s="32"/>
      <c r="HY121" s="32"/>
      <c r="HZ121" s="32"/>
      <c r="IA121" s="32"/>
      <c r="IB121" s="32"/>
      <c r="IC121" s="32"/>
      <c r="ID121" s="32"/>
      <c r="IE121" s="32"/>
      <c r="IF121" s="32"/>
      <c r="IG121" s="32"/>
      <c r="IH121" s="32"/>
      <c r="II121" s="32"/>
      <c r="IJ121" s="32"/>
      <c r="IK121" s="32"/>
      <c r="IL121" s="32"/>
      <c r="IM121" s="32"/>
      <c r="IN121" s="32"/>
      <c r="IO121" s="32"/>
      <c r="IP121" s="32"/>
      <c r="IQ121" s="32"/>
      <c r="IR121" s="32"/>
      <c r="IS121" s="32"/>
      <c r="IT121" s="32"/>
      <c r="IU121" s="32"/>
      <c r="IV121" s="32"/>
    </row>
    <row r="122" spans="1:256" x14ac:dyDescent="0.25">
      <c r="A122" s="61" t="s">
        <v>1583</v>
      </c>
      <c r="B122" s="56" t="s">
        <v>1477</v>
      </c>
      <c r="C122" s="241">
        <v>6</v>
      </c>
      <c r="D122" s="56"/>
      <c r="E122" s="56"/>
      <c r="F122" s="56"/>
      <c r="G122" s="56"/>
      <c r="H122" s="56"/>
      <c r="I122" s="56"/>
      <c r="J122" s="56"/>
      <c r="K122" s="56"/>
      <c r="L122" s="63" t="s">
        <v>460</v>
      </c>
      <c r="M122" s="245" t="s">
        <v>3316</v>
      </c>
      <c r="N122" s="32"/>
      <c r="O122" s="32"/>
      <c r="P122" s="32"/>
      <c r="Q122" s="32"/>
      <c r="R122" s="32"/>
      <c r="S122" s="32"/>
      <c r="T122" s="32"/>
      <c r="V122" s="32"/>
      <c r="W122" s="32"/>
      <c r="X122" s="32"/>
      <c r="Y122" s="32"/>
      <c r="Z122" s="32"/>
      <c r="AA122" s="32"/>
      <c r="AB122" s="32"/>
      <c r="AC122" s="32"/>
      <c r="AD122" s="32"/>
      <c r="AE122" s="32"/>
      <c r="AF122" s="32"/>
      <c r="AG122" s="32"/>
      <c r="AH122" s="32"/>
      <c r="AI122" s="32"/>
      <c r="AJ122" s="32"/>
      <c r="AK122" s="32"/>
      <c r="AL122" s="32"/>
      <c r="AM122" s="32"/>
      <c r="AN122" s="32"/>
      <c r="AO122" s="32"/>
      <c r="AP122" s="32"/>
      <c r="AQ122" s="32"/>
      <c r="AR122" s="32"/>
      <c r="AS122" s="32"/>
      <c r="AT122" s="32"/>
      <c r="AU122" s="32"/>
      <c r="AV122" s="32"/>
      <c r="AW122" s="32"/>
      <c r="AX122" s="32"/>
      <c r="AY122" s="32"/>
      <c r="AZ122" s="32"/>
      <c r="BA122" s="32"/>
      <c r="BB122" s="32"/>
      <c r="BC122" s="32"/>
      <c r="BD122" s="32"/>
      <c r="BE122" s="32"/>
      <c r="BF122" s="32"/>
      <c r="BG122" s="32"/>
      <c r="BH122" s="32"/>
      <c r="BI122" s="32"/>
      <c r="BJ122" s="32"/>
      <c r="BK122" s="32"/>
      <c r="BL122" s="32"/>
      <c r="BM122" s="32"/>
      <c r="BN122" s="32"/>
      <c r="BO122" s="32"/>
      <c r="BP122" s="32"/>
      <c r="BQ122" s="32"/>
      <c r="BR122" s="32"/>
      <c r="BS122" s="32"/>
      <c r="BT122" s="32"/>
      <c r="BU122" s="32"/>
      <c r="BV122" s="32"/>
      <c r="BW122" s="32"/>
      <c r="BX122" s="32"/>
      <c r="BY122" s="32"/>
      <c r="BZ122" s="32"/>
      <c r="CA122" s="32"/>
      <c r="CB122" s="32"/>
      <c r="CC122" s="32"/>
      <c r="CD122" s="32"/>
      <c r="CE122" s="32"/>
      <c r="CF122" s="32"/>
      <c r="CG122" s="32"/>
      <c r="CH122" s="32"/>
      <c r="CI122" s="32"/>
      <c r="CJ122" s="32"/>
      <c r="CK122" s="32"/>
      <c r="CL122" s="32"/>
      <c r="CM122" s="32"/>
      <c r="CN122" s="32"/>
      <c r="CO122" s="32"/>
      <c r="CP122" s="32"/>
      <c r="CQ122" s="32"/>
      <c r="CR122" s="32"/>
      <c r="CS122" s="32"/>
      <c r="CT122" s="32"/>
      <c r="CU122" s="32"/>
      <c r="CV122" s="32"/>
      <c r="CW122" s="32"/>
      <c r="CX122" s="32"/>
      <c r="CY122" s="32"/>
      <c r="CZ122" s="32"/>
      <c r="DA122" s="32"/>
      <c r="DB122" s="32"/>
      <c r="DC122" s="32"/>
      <c r="DD122" s="32"/>
      <c r="DE122" s="32"/>
      <c r="DF122" s="32"/>
      <c r="DG122" s="32"/>
      <c r="DH122" s="32"/>
      <c r="DI122" s="32"/>
      <c r="DJ122" s="32"/>
      <c r="DK122" s="32"/>
      <c r="DL122" s="32"/>
      <c r="DM122" s="32"/>
      <c r="DN122" s="32"/>
      <c r="DO122" s="32"/>
      <c r="DP122" s="32"/>
      <c r="DQ122" s="32"/>
      <c r="DR122" s="32"/>
      <c r="DS122" s="32"/>
      <c r="DT122" s="32"/>
      <c r="DU122" s="32"/>
      <c r="DV122" s="32"/>
      <c r="DW122" s="32"/>
      <c r="DX122" s="32"/>
      <c r="DY122" s="32"/>
      <c r="DZ122" s="32"/>
      <c r="EA122" s="32"/>
      <c r="EB122" s="32"/>
      <c r="EC122" s="32"/>
      <c r="ED122" s="32"/>
      <c r="EE122" s="32"/>
      <c r="EF122" s="32"/>
      <c r="EG122" s="32"/>
      <c r="EH122" s="32"/>
      <c r="EI122" s="32"/>
      <c r="EJ122" s="32"/>
      <c r="EK122" s="32"/>
      <c r="EL122" s="32"/>
      <c r="EM122" s="32"/>
      <c r="EN122" s="32"/>
      <c r="EO122" s="32"/>
      <c r="EP122" s="32"/>
      <c r="EQ122" s="32"/>
      <c r="ER122" s="32"/>
      <c r="ES122" s="32"/>
      <c r="ET122" s="32"/>
      <c r="EU122" s="32"/>
      <c r="EV122" s="32"/>
      <c r="EW122" s="32"/>
      <c r="EX122" s="32"/>
      <c r="EY122" s="32"/>
      <c r="EZ122" s="32"/>
      <c r="FA122" s="32"/>
      <c r="FB122" s="32"/>
      <c r="FC122" s="32"/>
      <c r="FD122" s="32"/>
      <c r="FE122" s="32"/>
      <c r="FF122" s="32"/>
      <c r="FG122" s="32"/>
      <c r="FH122" s="32"/>
      <c r="FI122" s="32"/>
      <c r="FJ122" s="32"/>
      <c r="FK122" s="32"/>
      <c r="FL122" s="32"/>
      <c r="FM122" s="32"/>
      <c r="FN122" s="32"/>
      <c r="FO122" s="32"/>
      <c r="FP122" s="32"/>
      <c r="FQ122" s="32"/>
      <c r="FR122" s="32"/>
      <c r="FS122" s="32"/>
      <c r="FT122" s="32"/>
      <c r="FU122" s="32"/>
      <c r="FV122" s="32"/>
      <c r="FW122" s="32"/>
      <c r="FX122" s="32"/>
      <c r="FY122" s="32"/>
      <c r="FZ122" s="32"/>
      <c r="GA122" s="32"/>
      <c r="GB122" s="32"/>
      <c r="GC122" s="32"/>
      <c r="GD122" s="32"/>
      <c r="GE122" s="32"/>
      <c r="GF122" s="32"/>
      <c r="GG122" s="32"/>
      <c r="GH122" s="32"/>
      <c r="GI122" s="32"/>
      <c r="GJ122" s="32"/>
      <c r="GK122" s="32"/>
      <c r="GL122" s="32"/>
      <c r="GM122" s="32"/>
      <c r="GN122" s="32"/>
      <c r="GO122" s="32"/>
      <c r="GP122" s="32"/>
      <c r="GQ122" s="32"/>
      <c r="GR122" s="32"/>
      <c r="GS122" s="32"/>
      <c r="GT122" s="32"/>
      <c r="GU122" s="32"/>
      <c r="GV122" s="32"/>
      <c r="GW122" s="32"/>
      <c r="GX122" s="32"/>
      <c r="GY122" s="32"/>
      <c r="GZ122" s="32"/>
      <c r="HA122" s="32"/>
      <c r="HB122" s="32"/>
      <c r="HC122" s="32"/>
      <c r="HD122" s="32"/>
      <c r="HE122" s="32"/>
      <c r="HF122" s="32"/>
      <c r="HG122" s="32"/>
      <c r="HH122" s="32"/>
      <c r="HI122" s="32"/>
      <c r="HJ122" s="32"/>
      <c r="HK122" s="32"/>
      <c r="HL122" s="32"/>
      <c r="HM122" s="32"/>
      <c r="HN122" s="32"/>
      <c r="HO122" s="32"/>
      <c r="HP122" s="32"/>
      <c r="HQ122" s="32"/>
      <c r="HR122" s="32"/>
      <c r="HS122" s="32"/>
      <c r="HT122" s="32"/>
      <c r="HU122" s="32"/>
      <c r="HV122" s="32"/>
      <c r="HW122" s="32"/>
      <c r="HX122" s="32"/>
      <c r="HY122" s="32"/>
      <c r="HZ122" s="32"/>
      <c r="IA122" s="32"/>
      <c r="IB122" s="32"/>
      <c r="IC122" s="32"/>
      <c r="ID122" s="32"/>
      <c r="IE122" s="32"/>
      <c r="IF122" s="32"/>
      <c r="IG122" s="32"/>
      <c r="IH122" s="32"/>
      <c r="II122" s="32"/>
      <c r="IJ122" s="32"/>
      <c r="IK122" s="32"/>
      <c r="IL122" s="32"/>
      <c r="IM122" s="32"/>
      <c r="IN122" s="32"/>
      <c r="IO122" s="32"/>
      <c r="IP122" s="32"/>
      <c r="IQ122" s="32"/>
      <c r="IR122" s="32"/>
      <c r="IS122" s="32"/>
      <c r="IT122" s="32"/>
      <c r="IU122" s="32"/>
      <c r="IV122" s="32"/>
    </row>
    <row r="123" spans="1:256" ht="13.8" thickBot="1" x14ac:dyDescent="0.3">
      <c r="A123" s="61" t="s">
        <v>3069</v>
      </c>
      <c r="B123" s="239" t="s">
        <v>1478</v>
      </c>
      <c r="C123" s="241">
        <v>7</v>
      </c>
      <c r="D123" s="56"/>
      <c r="E123" s="56"/>
      <c r="F123" s="56"/>
      <c r="G123" s="56"/>
      <c r="H123" s="56"/>
      <c r="I123" s="56"/>
      <c r="J123" s="56"/>
      <c r="K123" s="56"/>
      <c r="L123" s="63" t="s">
        <v>1793</v>
      </c>
      <c r="M123" s="245" t="s">
        <v>380</v>
      </c>
      <c r="N123" s="32"/>
      <c r="O123" s="32"/>
      <c r="P123" s="32"/>
      <c r="Q123" s="32"/>
      <c r="R123" s="32"/>
      <c r="S123" s="32"/>
      <c r="T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c r="AY123" s="32"/>
      <c r="AZ123" s="32"/>
      <c r="BA123" s="32"/>
      <c r="BB123" s="32"/>
      <c r="BC123" s="32"/>
      <c r="BD123" s="32"/>
      <c r="BE123" s="32"/>
      <c r="BF123" s="32"/>
      <c r="BG123" s="32"/>
      <c r="BH123" s="32"/>
      <c r="BI123" s="32"/>
      <c r="BJ123" s="32"/>
      <c r="BK123" s="32"/>
      <c r="BL123" s="32"/>
      <c r="BM123" s="32"/>
      <c r="BN123" s="32"/>
      <c r="BO123" s="32"/>
      <c r="BP123" s="32"/>
      <c r="BQ123" s="32"/>
      <c r="BR123" s="32"/>
      <c r="BS123" s="32"/>
      <c r="BT123" s="32"/>
      <c r="BU123" s="32"/>
      <c r="BV123" s="32"/>
      <c r="BW123" s="32"/>
      <c r="BX123" s="32"/>
      <c r="BY123" s="32"/>
      <c r="BZ123" s="32"/>
      <c r="CA123" s="32"/>
      <c r="CB123" s="32"/>
      <c r="CC123" s="32"/>
      <c r="CD123" s="32"/>
      <c r="CE123" s="32"/>
      <c r="CF123" s="32"/>
      <c r="CG123" s="32"/>
      <c r="CH123" s="32"/>
      <c r="CI123" s="32"/>
      <c r="CJ123" s="32"/>
      <c r="CK123" s="32"/>
      <c r="CL123" s="32"/>
      <c r="CM123" s="32"/>
      <c r="CN123" s="32"/>
      <c r="CO123" s="32"/>
      <c r="CP123" s="32"/>
      <c r="CQ123" s="32"/>
      <c r="CR123" s="32"/>
      <c r="CS123" s="32"/>
      <c r="CT123" s="32"/>
      <c r="CU123" s="32"/>
      <c r="CV123" s="32"/>
      <c r="CW123" s="32"/>
      <c r="CX123" s="32"/>
      <c r="CY123" s="32"/>
      <c r="CZ123" s="32"/>
      <c r="DA123" s="32"/>
      <c r="DB123" s="32"/>
      <c r="DC123" s="32"/>
      <c r="DD123" s="32"/>
      <c r="DE123" s="32"/>
      <c r="DF123" s="32"/>
      <c r="DG123" s="32"/>
      <c r="DH123" s="32"/>
      <c r="DI123" s="32"/>
      <c r="DJ123" s="32"/>
      <c r="DK123" s="32"/>
      <c r="DL123" s="32"/>
      <c r="DM123" s="32"/>
      <c r="DN123" s="32"/>
      <c r="DO123" s="32"/>
      <c r="DP123" s="32"/>
      <c r="DQ123" s="32"/>
      <c r="DR123" s="32"/>
      <c r="DS123" s="32"/>
      <c r="DT123" s="32"/>
      <c r="DU123" s="32"/>
      <c r="DV123" s="32"/>
      <c r="DW123" s="32"/>
      <c r="DX123" s="32"/>
      <c r="DY123" s="32"/>
      <c r="DZ123" s="32"/>
      <c r="EA123" s="32"/>
      <c r="EB123" s="32"/>
      <c r="EC123" s="32"/>
      <c r="ED123" s="32"/>
      <c r="EE123" s="32"/>
      <c r="EF123" s="32"/>
      <c r="EG123" s="32"/>
      <c r="EH123" s="32"/>
      <c r="EI123" s="32"/>
      <c r="EJ123" s="32"/>
      <c r="EK123" s="32"/>
      <c r="EL123" s="32"/>
      <c r="EM123" s="32"/>
      <c r="EN123" s="32"/>
      <c r="EO123" s="32"/>
      <c r="EP123" s="32"/>
      <c r="EQ123" s="32"/>
      <c r="ER123" s="32"/>
      <c r="ES123" s="32"/>
      <c r="ET123" s="32"/>
      <c r="EU123" s="32"/>
      <c r="EV123" s="32"/>
      <c r="EW123" s="32"/>
      <c r="EX123" s="32"/>
      <c r="EY123" s="32"/>
      <c r="EZ123" s="32"/>
      <c r="FA123" s="32"/>
      <c r="FB123" s="32"/>
      <c r="FC123" s="32"/>
      <c r="FD123" s="32"/>
      <c r="FE123" s="32"/>
      <c r="FF123" s="32"/>
      <c r="FG123" s="32"/>
      <c r="FH123" s="32"/>
      <c r="FI123" s="32"/>
      <c r="FJ123" s="32"/>
      <c r="FK123" s="32"/>
      <c r="FL123" s="32"/>
      <c r="FM123" s="32"/>
      <c r="FN123" s="32"/>
      <c r="FO123" s="32"/>
      <c r="FP123" s="32"/>
      <c r="FQ123" s="32"/>
      <c r="FR123" s="32"/>
      <c r="FS123" s="32"/>
      <c r="FT123" s="32"/>
      <c r="FU123" s="32"/>
      <c r="FV123" s="32"/>
      <c r="FW123" s="32"/>
      <c r="FX123" s="32"/>
      <c r="FY123" s="32"/>
      <c r="FZ123" s="32"/>
      <c r="GA123" s="32"/>
      <c r="GB123" s="32"/>
      <c r="GC123" s="32"/>
      <c r="GD123" s="32"/>
      <c r="GE123" s="32"/>
      <c r="GF123" s="32"/>
      <c r="GG123" s="32"/>
      <c r="GH123" s="32"/>
      <c r="GI123" s="32"/>
      <c r="GJ123" s="32"/>
      <c r="GK123" s="32"/>
      <c r="GL123" s="32"/>
      <c r="GM123" s="32"/>
      <c r="GN123" s="32"/>
      <c r="GO123" s="32"/>
      <c r="GP123" s="32"/>
      <c r="GQ123" s="32"/>
      <c r="GR123" s="32"/>
      <c r="GS123" s="32"/>
      <c r="GT123" s="32"/>
      <c r="GU123" s="32"/>
      <c r="GV123" s="32"/>
      <c r="GW123" s="32"/>
      <c r="GX123" s="32"/>
      <c r="GY123" s="32"/>
      <c r="GZ123" s="32"/>
      <c r="HA123" s="32"/>
      <c r="HB123" s="32"/>
      <c r="HC123" s="32"/>
      <c r="HD123" s="32"/>
      <c r="HE123" s="32"/>
      <c r="HF123" s="32"/>
      <c r="HG123" s="32"/>
      <c r="HH123" s="32"/>
      <c r="HI123" s="32"/>
      <c r="HJ123" s="32"/>
      <c r="HK123" s="32"/>
      <c r="HL123" s="32"/>
      <c r="HM123" s="32"/>
      <c r="HN123" s="32"/>
      <c r="HO123" s="32"/>
      <c r="HP123" s="32"/>
      <c r="HQ123" s="32"/>
      <c r="HR123" s="32"/>
      <c r="HS123" s="32"/>
      <c r="HT123" s="32"/>
      <c r="HU123" s="32"/>
      <c r="HV123" s="32"/>
      <c r="HW123" s="32"/>
      <c r="HX123" s="32"/>
      <c r="HY123" s="32"/>
      <c r="HZ123" s="32"/>
      <c r="IA123" s="32"/>
      <c r="IB123" s="32"/>
      <c r="IC123" s="32"/>
      <c r="ID123" s="32"/>
      <c r="IE123" s="32"/>
      <c r="IF123" s="32"/>
      <c r="IG123" s="32"/>
      <c r="IH123" s="32"/>
      <c r="II123" s="32"/>
      <c r="IJ123" s="32"/>
      <c r="IK123" s="32"/>
      <c r="IL123" s="32"/>
      <c r="IM123" s="32"/>
      <c r="IN123" s="32"/>
      <c r="IO123" s="32"/>
      <c r="IP123" s="32"/>
      <c r="IQ123" s="32"/>
      <c r="IR123" s="32"/>
      <c r="IS123" s="32"/>
      <c r="IT123" s="32"/>
      <c r="IU123" s="32"/>
      <c r="IV123" s="32"/>
    </row>
    <row r="124" spans="1:256" x14ac:dyDescent="0.25">
      <c r="A124" s="61" t="s">
        <v>1513</v>
      </c>
      <c r="B124" s="56"/>
      <c r="C124" s="241">
        <v>8</v>
      </c>
      <c r="D124" s="56"/>
      <c r="E124" s="56"/>
      <c r="F124" s="56"/>
      <c r="G124" s="56"/>
      <c r="H124" s="56"/>
      <c r="I124" s="56"/>
      <c r="J124" s="56"/>
      <c r="K124" s="56"/>
      <c r="L124" s="63" t="s">
        <v>1485</v>
      </c>
      <c r="M124" s="244" t="s">
        <v>3321</v>
      </c>
      <c r="N124" s="32"/>
      <c r="O124" s="32"/>
      <c r="P124" s="32"/>
      <c r="Q124" s="32"/>
      <c r="R124" s="32"/>
      <c r="S124" s="32"/>
      <c r="T124" s="32"/>
      <c r="V124" s="32"/>
      <c r="W124" s="32"/>
      <c r="X124" s="32"/>
      <c r="Y124" s="32"/>
      <c r="Z124" s="32"/>
      <c r="AA124" s="32"/>
      <c r="AB124" s="32"/>
      <c r="AC124" s="32"/>
      <c r="AD124" s="32"/>
      <c r="AE124" s="32"/>
      <c r="AF124" s="32"/>
      <c r="AG124" s="32"/>
      <c r="AH124" s="32"/>
      <c r="AI124" s="32"/>
      <c r="AJ124" s="32"/>
      <c r="AK124" s="32"/>
      <c r="AL124" s="32"/>
      <c r="AM124" s="32"/>
      <c r="AN124" s="32"/>
      <c r="AO124" s="32"/>
      <c r="AP124" s="32"/>
      <c r="AQ124" s="32"/>
      <c r="AR124" s="32"/>
      <c r="AS124" s="32"/>
      <c r="AT124" s="32"/>
      <c r="AU124" s="32"/>
      <c r="AV124" s="32"/>
      <c r="AW124" s="32"/>
      <c r="AX124" s="32"/>
      <c r="AY124" s="32"/>
      <c r="AZ124" s="32"/>
      <c r="BA124" s="32"/>
      <c r="BB124" s="32"/>
      <c r="BC124" s="32"/>
      <c r="BD124" s="32"/>
      <c r="BE124" s="32"/>
      <c r="BF124" s="32"/>
      <c r="BG124" s="32"/>
      <c r="BH124" s="32"/>
      <c r="BI124" s="32"/>
      <c r="BJ124" s="32"/>
      <c r="BK124" s="32"/>
      <c r="BL124" s="32"/>
      <c r="BM124" s="32"/>
      <c r="BN124" s="32"/>
      <c r="BO124" s="32"/>
      <c r="BP124" s="32"/>
      <c r="BQ124" s="32"/>
      <c r="BR124" s="32"/>
      <c r="BS124" s="32"/>
      <c r="BT124" s="32"/>
      <c r="BU124" s="32"/>
      <c r="BV124" s="32"/>
      <c r="BW124" s="32"/>
      <c r="BX124" s="32"/>
      <c r="BY124" s="32"/>
      <c r="BZ124" s="32"/>
      <c r="CA124" s="32"/>
      <c r="CB124" s="32"/>
      <c r="CC124" s="32"/>
      <c r="CD124" s="32"/>
      <c r="CE124" s="32"/>
      <c r="CF124" s="32"/>
      <c r="CG124" s="32"/>
      <c r="CH124" s="32"/>
      <c r="CI124" s="32"/>
      <c r="CJ124" s="32"/>
      <c r="CK124" s="32"/>
      <c r="CL124" s="32"/>
      <c r="CM124" s="32"/>
      <c r="CN124" s="32"/>
      <c r="CO124" s="32"/>
      <c r="CP124" s="32"/>
      <c r="CQ124" s="32"/>
      <c r="CR124" s="32"/>
      <c r="CS124" s="32"/>
      <c r="CT124" s="32"/>
      <c r="CU124" s="32"/>
      <c r="CV124" s="32"/>
      <c r="CW124" s="32"/>
      <c r="CX124" s="32"/>
      <c r="CY124" s="32"/>
      <c r="CZ124" s="32"/>
      <c r="DA124" s="32"/>
      <c r="DB124" s="32"/>
      <c r="DC124" s="32"/>
      <c r="DD124" s="32"/>
      <c r="DE124" s="32"/>
      <c r="DF124" s="32"/>
      <c r="DG124" s="32"/>
      <c r="DH124" s="32"/>
      <c r="DI124" s="32"/>
      <c r="DJ124" s="32"/>
      <c r="DK124" s="32"/>
      <c r="DL124" s="32"/>
      <c r="DM124" s="32"/>
      <c r="DN124" s="32"/>
      <c r="DO124" s="32"/>
      <c r="DP124" s="32"/>
      <c r="DQ124" s="32"/>
      <c r="DR124" s="32"/>
      <c r="DS124" s="32"/>
      <c r="DT124" s="32"/>
      <c r="DU124" s="32"/>
      <c r="DV124" s="32"/>
      <c r="DW124" s="32"/>
      <c r="DX124" s="32"/>
      <c r="DY124" s="32"/>
      <c r="DZ124" s="32"/>
      <c r="EA124" s="32"/>
      <c r="EB124" s="32"/>
      <c r="EC124" s="32"/>
      <c r="ED124" s="32"/>
      <c r="EE124" s="32"/>
      <c r="EF124" s="32"/>
      <c r="EG124" s="32"/>
      <c r="EH124" s="32"/>
      <c r="EI124" s="32"/>
      <c r="EJ124" s="32"/>
      <c r="EK124" s="32"/>
      <c r="EL124" s="32"/>
      <c r="EM124" s="32"/>
      <c r="EN124" s="32"/>
      <c r="EO124" s="32"/>
      <c r="EP124" s="32"/>
      <c r="EQ124" s="32"/>
      <c r="ER124" s="32"/>
      <c r="ES124" s="32"/>
      <c r="ET124" s="32"/>
      <c r="EU124" s="32"/>
      <c r="EV124" s="32"/>
      <c r="EW124" s="32"/>
      <c r="EX124" s="32"/>
      <c r="EY124" s="32"/>
      <c r="EZ124" s="32"/>
      <c r="FA124" s="32"/>
      <c r="FB124" s="32"/>
      <c r="FC124" s="32"/>
      <c r="FD124" s="32"/>
      <c r="FE124" s="32"/>
      <c r="FF124" s="32"/>
      <c r="FG124" s="32"/>
      <c r="FH124" s="32"/>
      <c r="FI124" s="32"/>
      <c r="FJ124" s="32"/>
      <c r="FK124" s="32"/>
      <c r="FL124" s="32"/>
      <c r="FM124" s="32"/>
      <c r="FN124" s="32"/>
      <c r="FO124" s="32"/>
      <c r="FP124" s="32"/>
      <c r="FQ124" s="32"/>
      <c r="FR124" s="32"/>
      <c r="FS124" s="32"/>
      <c r="FT124" s="32"/>
      <c r="FU124" s="32"/>
      <c r="FV124" s="32"/>
      <c r="FW124" s="32"/>
      <c r="FX124" s="32"/>
      <c r="FY124" s="32"/>
      <c r="FZ124" s="32"/>
      <c r="GA124" s="32"/>
      <c r="GB124" s="32"/>
      <c r="GC124" s="32"/>
      <c r="GD124" s="32"/>
      <c r="GE124" s="32"/>
      <c r="GF124" s="32"/>
      <c r="GG124" s="32"/>
      <c r="GH124" s="32"/>
      <c r="GI124" s="32"/>
      <c r="GJ124" s="32"/>
      <c r="GK124" s="32"/>
      <c r="GL124" s="32"/>
      <c r="GM124" s="32"/>
      <c r="GN124" s="32"/>
      <c r="GO124" s="32"/>
      <c r="GP124" s="32"/>
      <c r="GQ124" s="32"/>
      <c r="GR124" s="32"/>
      <c r="GS124" s="32"/>
      <c r="GT124" s="32"/>
      <c r="GU124" s="32"/>
      <c r="GV124" s="32"/>
      <c r="GW124" s="32"/>
      <c r="GX124" s="32"/>
      <c r="GY124" s="32"/>
      <c r="GZ124" s="32"/>
      <c r="HA124" s="32"/>
      <c r="HB124" s="32"/>
      <c r="HC124" s="32"/>
      <c r="HD124" s="32"/>
      <c r="HE124" s="32"/>
      <c r="HF124" s="32"/>
      <c r="HG124" s="32"/>
      <c r="HH124" s="32"/>
      <c r="HI124" s="32"/>
      <c r="HJ124" s="32"/>
      <c r="HK124" s="32"/>
      <c r="HL124" s="32"/>
      <c r="HM124" s="32"/>
      <c r="HN124" s="32"/>
      <c r="HO124" s="32"/>
      <c r="HP124" s="32"/>
      <c r="HQ124" s="32"/>
      <c r="HR124" s="32"/>
      <c r="HS124" s="32"/>
      <c r="HT124" s="32"/>
      <c r="HU124" s="32"/>
      <c r="HV124" s="32"/>
      <c r="HW124" s="32"/>
      <c r="HX124" s="32"/>
      <c r="HY124" s="32"/>
      <c r="HZ124" s="32"/>
      <c r="IA124" s="32"/>
      <c r="IB124" s="32"/>
      <c r="IC124" s="32"/>
      <c r="ID124" s="32"/>
      <c r="IE124" s="32"/>
      <c r="IF124" s="32"/>
      <c r="IG124" s="32"/>
      <c r="IH124" s="32"/>
      <c r="II124" s="32"/>
      <c r="IJ124" s="32"/>
      <c r="IK124" s="32"/>
      <c r="IL124" s="32"/>
      <c r="IM124" s="32"/>
      <c r="IN124" s="32"/>
      <c r="IO124" s="32"/>
      <c r="IP124" s="32"/>
      <c r="IQ124" s="32"/>
      <c r="IR124" s="32"/>
      <c r="IS124" s="32"/>
      <c r="IT124" s="32"/>
      <c r="IU124" s="32"/>
      <c r="IV124" s="32"/>
    </row>
    <row r="125" spans="1:256" x14ac:dyDescent="0.25">
      <c r="A125" s="61" t="s">
        <v>470</v>
      </c>
      <c r="B125" s="56"/>
      <c r="C125" s="241">
        <v>9</v>
      </c>
      <c r="D125" s="56"/>
      <c r="E125" s="56"/>
      <c r="F125" s="56"/>
      <c r="G125" s="56"/>
      <c r="H125" s="56"/>
      <c r="I125" s="56"/>
      <c r="J125" s="56"/>
      <c r="K125" s="56"/>
      <c r="L125" s="63" t="s">
        <v>1490</v>
      </c>
      <c r="M125" s="244" t="s">
        <v>3322</v>
      </c>
      <c r="N125" s="32"/>
      <c r="O125" s="32"/>
      <c r="P125" s="32"/>
      <c r="Q125" s="32"/>
      <c r="R125" s="32"/>
      <c r="S125" s="32"/>
      <c r="T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32"/>
      <c r="AR125" s="32"/>
      <c r="AS125" s="32"/>
      <c r="AT125" s="32"/>
      <c r="AU125" s="32"/>
      <c r="AV125" s="32"/>
      <c r="AW125" s="32"/>
      <c r="AX125" s="32"/>
      <c r="AY125" s="32"/>
      <c r="AZ125" s="32"/>
      <c r="BA125" s="32"/>
      <c r="BB125" s="32"/>
      <c r="BC125" s="32"/>
      <c r="BD125" s="32"/>
      <c r="BE125" s="32"/>
      <c r="BF125" s="32"/>
      <c r="BG125" s="32"/>
      <c r="BH125" s="32"/>
      <c r="BI125" s="32"/>
      <c r="BJ125" s="32"/>
      <c r="BK125" s="32"/>
      <c r="BL125" s="32"/>
      <c r="BM125" s="32"/>
      <c r="BN125" s="32"/>
      <c r="BO125" s="32"/>
      <c r="BP125" s="32"/>
      <c r="BQ125" s="32"/>
      <c r="BR125" s="32"/>
      <c r="BS125" s="32"/>
      <c r="BT125" s="32"/>
      <c r="BU125" s="32"/>
      <c r="BV125" s="32"/>
      <c r="BW125" s="32"/>
      <c r="BX125" s="32"/>
      <c r="BY125" s="32"/>
      <c r="BZ125" s="32"/>
      <c r="CA125" s="32"/>
      <c r="CB125" s="32"/>
      <c r="CC125" s="32"/>
      <c r="CD125" s="32"/>
      <c r="CE125" s="32"/>
      <c r="CF125" s="32"/>
      <c r="CG125" s="32"/>
      <c r="CH125" s="32"/>
      <c r="CI125" s="32"/>
      <c r="CJ125" s="32"/>
      <c r="CK125" s="32"/>
      <c r="CL125" s="32"/>
      <c r="CM125" s="32"/>
      <c r="CN125" s="32"/>
      <c r="CO125" s="32"/>
      <c r="CP125" s="32"/>
      <c r="CQ125" s="32"/>
      <c r="CR125" s="32"/>
      <c r="CS125" s="32"/>
      <c r="CT125" s="32"/>
      <c r="CU125" s="32"/>
      <c r="CV125" s="32"/>
      <c r="CW125" s="32"/>
      <c r="CX125" s="32"/>
      <c r="CY125" s="32"/>
      <c r="CZ125" s="32"/>
      <c r="DA125" s="32"/>
      <c r="DB125" s="32"/>
      <c r="DC125" s="32"/>
      <c r="DD125" s="32"/>
      <c r="DE125" s="32"/>
      <c r="DF125" s="32"/>
      <c r="DG125" s="32"/>
      <c r="DH125" s="32"/>
      <c r="DI125" s="32"/>
      <c r="DJ125" s="32"/>
      <c r="DK125" s="32"/>
      <c r="DL125" s="32"/>
      <c r="DM125" s="32"/>
      <c r="DN125" s="32"/>
      <c r="DO125" s="32"/>
      <c r="DP125" s="32"/>
      <c r="DQ125" s="32"/>
      <c r="DR125" s="32"/>
      <c r="DS125" s="32"/>
      <c r="DT125" s="32"/>
      <c r="DU125" s="32"/>
      <c r="DV125" s="32"/>
      <c r="DW125" s="32"/>
      <c r="DX125" s="32"/>
      <c r="DY125" s="32"/>
      <c r="DZ125" s="32"/>
      <c r="EA125" s="32"/>
      <c r="EB125" s="32"/>
      <c r="EC125" s="32"/>
      <c r="ED125" s="32"/>
      <c r="EE125" s="32"/>
      <c r="EF125" s="32"/>
      <c r="EG125" s="32"/>
      <c r="EH125" s="32"/>
      <c r="EI125" s="32"/>
      <c r="EJ125" s="32"/>
      <c r="EK125" s="32"/>
      <c r="EL125" s="32"/>
      <c r="EM125" s="32"/>
      <c r="EN125" s="32"/>
      <c r="EO125" s="32"/>
      <c r="EP125" s="32"/>
      <c r="EQ125" s="32"/>
      <c r="ER125" s="32"/>
      <c r="ES125" s="32"/>
      <c r="ET125" s="32"/>
      <c r="EU125" s="32"/>
      <c r="EV125" s="32"/>
      <c r="EW125" s="32"/>
      <c r="EX125" s="32"/>
      <c r="EY125" s="32"/>
      <c r="EZ125" s="32"/>
      <c r="FA125" s="32"/>
      <c r="FB125" s="32"/>
      <c r="FC125" s="32"/>
      <c r="FD125" s="32"/>
      <c r="FE125" s="32"/>
      <c r="FF125" s="32"/>
      <c r="FG125" s="32"/>
      <c r="FH125" s="32"/>
      <c r="FI125" s="32"/>
      <c r="FJ125" s="32"/>
      <c r="FK125" s="32"/>
      <c r="FL125" s="32"/>
      <c r="FM125" s="32"/>
      <c r="FN125" s="32"/>
      <c r="FO125" s="32"/>
      <c r="FP125" s="32"/>
      <c r="FQ125" s="32"/>
      <c r="FR125" s="32"/>
      <c r="FS125" s="32"/>
      <c r="FT125" s="32"/>
      <c r="FU125" s="32"/>
      <c r="FV125" s="32"/>
      <c r="FW125" s="32"/>
      <c r="FX125" s="32"/>
      <c r="FY125" s="32"/>
      <c r="FZ125" s="32"/>
      <c r="GA125" s="32"/>
      <c r="GB125" s="32"/>
      <c r="GC125" s="32"/>
      <c r="GD125" s="32"/>
      <c r="GE125" s="32"/>
      <c r="GF125" s="32"/>
      <c r="GG125" s="32"/>
      <c r="GH125" s="32"/>
      <c r="GI125" s="32"/>
      <c r="GJ125" s="32"/>
      <c r="GK125" s="32"/>
      <c r="GL125" s="32"/>
      <c r="GM125" s="32"/>
      <c r="GN125" s="32"/>
      <c r="GO125" s="32"/>
      <c r="GP125" s="32"/>
      <c r="GQ125" s="32"/>
      <c r="GR125" s="32"/>
      <c r="GS125" s="32"/>
      <c r="GT125" s="32"/>
      <c r="GU125" s="32"/>
      <c r="GV125" s="32"/>
      <c r="GW125" s="32"/>
      <c r="GX125" s="32"/>
      <c r="GY125" s="32"/>
      <c r="GZ125" s="32"/>
      <c r="HA125" s="32"/>
      <c r="HB125" s="32"/>
      <c r="HC125" s="32"/>
      <c r="HD125" s="32"/>
      <c r="HE125" s="32"/>
      <c r="HF125" s="32"/>
      <c r="HG125" s="32"/>
      <c r="HH125" s="32"/>
      <c r="HI125" s="32"/>
      <c r="HJ125" s="32"/>
      <c r="HK125" s="32"/>
      <c r="HL125" s="32"/>
      <c r="HM125" s="32"/>
      <c r="HN125" s="32"/>
      <c r="HO125" s="32"/>
      <c r="HP125" s="32"/>
      <c r="HQ125" s="32"/>
      <c r="HR125" s="32"/>
      <c r="HS125" s="32"/>
      <c r="HT125" s="32"/>
      <c r="HU125" s="32"/>
      <c r="HV125" s="32"/>
      <c r="HW125" s="32"/>
      <c r="HX125" s="32"/>
      <c r="HY125" s="32"/>
      <c r="HZ125" s="32"/>
      <c r="IA125" s="32"/>
      <c r="IB125" s="32"/>
      <c r="IC125" s="32"/>
      <c r="ID125" s="32"/>
      <c r="IE125" s="32"/>
      <c r="IF125" s="32"/>
      <c r="IG125" s="32"/>
      <c r="IH125" s="32"/>
      <c r="II125" s="32"/>
      <c r="IJ125" s="32"/>
      <c r="IK125" s="32"/>
      <c r="IL125" s="32"/>
      <c r="IM125" s="32"/>
      <c r="IN125" s="32"/>
      <c r="IO125" s="32"/>
      <c r="IP125" s="32"/>
      <c r="IQ125" s="32"/>
      <c r="IR125" s="32"/>
      <c r="IS125" s="32"/>
      <c r="IT125" s="32"/>
      <c r="IU125" s="32"/>
      <c r="IV125" s="32"/>
    </row>
    <row r="126" spans="1:256" x14ac:dyDescent="0.25">
      <c r="A126" s="61" t="s">
        <v>1547</v>
      </c>
      <c r="B126" s="56"/>
      <c r="C126" s="241">
        <v>10</v>
      </c>
      <c r="D126" s="56"/>
      <c r="E126" s="56"/>
      <c r="F126" s="56"/>
      <c r="G126" s="56"/>
      <c r="H126" s="56"/>
      <c r="I126" s="56"/>
      <c r="J126" s="56"/>
      <c r="K126" s="56"/>
      <c r="L126" s="63" t="s">
        <v>1794</v>
      </c>
      <c r="M126" s="244" t="s">
        <v>3268</v>
      </c>
      <c r="N126" s="32"/>
      <c r="O126" s="32"/>
      <c r="P126" s="32"/>
      <c r="Q126" s="32"/>
      <c r="R126" s="32"/>
      <c r="S126" s="32"/>
      <c r="T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c r="AU126" s="32"/>
      <c r="AV126" s="32"/>
      <c r="AW126" s="32"/>
      <c r="AX126" s="32"/>
      <c r="AY126" s="32"/>
      <c r="AZ126" s="32"/>
      <c r="BA126" s="32"/>
      <c r="BB126" s="32"/>
      <c r="BC126" s="32"/>
      <c r="BD126" s="32"/>
      <c r="BE126" s="32"/>
      <c r="BF126" s="32"/>
      <c r="BG126" s="32"/>
      <c r="BH126" s="32"/>
      <c r="BI126" s="32"/>
      <c r="BJ126" s="32"/>
      <c r="BK126" s="32"/>
      <c r="BL126" s="32"/>
      <c r="BM126" s="32"/>
      <c r="BN126" s="32"/>
      <c r="BO126" s="32"/>
      <c r="BP126" s="32"/>
      <c r="BQ126" s="32"/>
      <c r="BR126" s="32"/>
      <c r="BS126" s="32"/>
      <c r="BT126" s="32"/>
      <c r="BU126" s="32"/>
      <c r="BV126" s="32"/>
      <c r="BW126" s="32"/>
      <c r="BX126" s="32"/>
      <c r="BY126" s="32"/>
      <c r="BZ126" s="32"/>
      <c r="CA126" s="32"/>
      <c r="CB126" s="32"/>
      <c r="CC126" s="32"/>
      <c r="CD126" s="32"/>
      <c r="CE126" s="32"/>
      <c r="CF126" s="32"/>
      <c r="CG126" s="32"/>
      <c r="CH126" s="32"/>
      <c r="CI126" s="32"/>
      <c r="CJ126" s="32"/>
      <c r="CK126" s="32"/>
      <c r="CL126" s="32"/>
      <c r="CM126" s="32"/>
      <c r="CN126" s="32"/>
      <c r="CO126" s="32"/>
      <c r="CP126" s="32"/>
      <c r="CQ126" s="32"/>
      <c r="CR126" s="32"/>
      <c r="CS126" s="32"/>
      <c r="CT126" s="32"/>
      <c r="CU126" s="32"/>
      <c r="CV126" s="32"/>
      <c r="CW126" s="32"/>
      <c r="CX126" s="32"/>
      <c r="CY126" s="32"/>
      <c r="CZ126" s="32"/>
      <c r="DA126" s="32"/>
      <c r="DB126" s="32"/>
      <c r="DC126" s="32"/>
      <c r="DD126" s="32"/>
      <c r="DE126" s="32"/>
      <c r="DF126" s="32"/>
      <c r="DG126" s="32"/>
      <c r="DH126" s="32"/>
      <c r="DI126" s="32"/>
      <c r="DJ126" s="32"/>
      <c r="DK126" s="32"/>
      <c r="DL126" s="32"/>
      <c r="DM126" s="32"/>
      <c r="DN126" s="32"/>
      <c r="DO126" s="32"/>
      <c r="DP126" s="32"/>
      <c r="DQ126" s="32"/>
      <c r="DR126" s="32"/>
      <c r="DS126" s="32"/>
      <c r="DT126" s="32"/>
      <c r="DU126" s="32"/>
      <c r="DV126" s="32"/>
      <c r="DW126" s="32"/>
      <c r="DX126" s="32"/>
      <c r="DY126" s="32"/>
      <c r="DZ126" s="32"/>
      <c r="EA126" s="32"/>
      <c r="EB126" s="32"/>
      <c r="EC126" s="32"/>
      <c r="ED126" s="32"/>
      <c r="EE126" s="32"/>
      <c r="EF126" s="32"/>
      <c r="EG126" s="32"/>
      <c r="EH126" s="32"/>
      <c r="EI126" s="32"/>
      <c r="EJ126" s="32"/>
      <c r="EK126" s="32"/>
      <c r="EL126" s="32"/>
      <c r="EM126" s="32"/>
      <c r="EN126" s="32"/>
      <c r="EO126" s="32"/>
      <c r="EP126" s="32"/>
      <c r="EQ126" s="32"/>
      <c r="ER126" s="32"/>
      <c r="ES126" s="32"/>
      <c r="ET126" s="32"/>
      <c r="EU126" s="32"/>
      <c r="EV126" s="32"/>
      <c r="EW126" s="32"/>
      <c r="EX126" s="32"/>
      <c r="EY126" s="32"/>
      <c r="EZ126" s="32"/>
      <c r="FA126" s="32"/>
      <c r="FB126" s="32"/>
      <c r="FC126" s="32"/>
      <c r="FD126" s="32"/>
      <c r="FE126" s="32"/>
      <c r="FF126" s="32"/>
      <c r="FG126" s="32"/>
      <c r="FH126" s="32"/>
      <c r="FI126" s="32"/>
      <c r="FJ126" s="32"/>
      <c r="FK126" s="32"/>
      <c r="FL126" s="32"/>
      <c r="FM126" s="32"/>
      <c r="FN126" s="32"/>
      <c r="FO126" s="32"/>
      <c r="FP126" s="32"/>
      <c r="FQ126" s="32"/>
      <c r="FR126" s="32"/>
      <c r="FS126" s="32"/>
      <c r="FT126" s="32"/>
      <c r="FU126" s="32"/>
      <c r="FV126" s="32"/>
      <c r="FW126" s="32"/>
      <c r="FX126" s="32"/>
      <c r="FY126" s="32"/>
      <c r="FZ126" s="32"/>
      <c r="GA126" s="32"/>
      <c r="GB126" s="32"/>
      <c r="GC126" s="32"/>
      <c r="GD126" s="32"/>
      <c r="GE126" s="32"/>
      <c r="GF126" s="32"/>
      <c r="GG126" s="32"/>
      <c r="GH126" s="32"/>
      <c r="GI126" s="32"/>
      <c r="GJ126" s="32"/>
      <c r="GK126" s="32"/>
      <c r="GL126" s="32"/>
      <c r="GM126" s="32"/>
      <c r="GN126" s="32"/>
      <c r="GO126" s="32"/>
      <c r="GP126" s="32"/>
      <c r="GQ126" s="32"/>
      <c r="GR126" s="32"/>
      <c r="GS126" s="32"/>
      <c r="GT126" s="32"/>
      <c r="GU126" s="32"/>
      <c r="GV126" s="32"/>
      <c r="GW126" s="32"/>
      <c r="GX126" s="32"/>
      <c r="GY126" s="32"/>
      <c r="GZ126" s="32"/>
      <c r="HA126" s="32"/>
      <c r="HB126" s="32"/>
      <c r="HC126" s="32"/>
      <c r="HD126" s="32"/>
      <c r="HE126" s="32"/>
      <c r="HF126" s="32"/>
      <c r="HG126" s="32"/>
      <c r="HH126" s="32"/>
      <c r="HI126" s="32"/>
      <c r="HJ126" s="32"/>
      <c r="HK126" s="32"/>
      <c r="HL126" s="32"/>
      <c r="HM126" s="32"/>
      <c r="HN126" s="32"/>
      <c r="HO126" s="32"/>
      <c r="HP126" s="32"/>
      <c r="HQ126" s="32"/>
      <c r="HR126" s="32"/>
      <c r="HS126" s="32"/>
      <c r="HT126" s="32"/>
      <c r="HU126" s="32"/>
      <c r="HV126" s="32"/>
      <c r="HW126" s="32"/>
      <c r="HX126" s="32"/>
      <c r="HY126" s="32"/>
      <c r="HZ126" s="32"/>
      <c r="IA126" s="32"/>
      <c r="IB126" s="32"/>
      <c r="IC126" s="32"/>
      <c r="ID126" s="32"/>
      <c r="IE126" s="32"/>
      <c r="IF126" s="32"/>
      <c r="IG126" s="32"/>
      <c r="IH126" s="32"/>
      <c r="II126" s="32"/>
      <c r="IJ126" s="32"/>
      <c r="IK126" s="32"/>
      <c r="IL126" s="32"/>
      <c r="IM126" s="32"/>
      <c r="IN126" s="32"/>
      <c r="IO126" s="32"/>
      <c r="IP126" s="32"/>
      <c r="IQ126" s="32"/>
      <c r="IR126" s="32"/>
      <c r="IS126" s="32"/>
      <c r="IT126" s="32"/>
      <c r="IU126" s="32"/>
      <c r="IV126" s="32"/>
    </row>
    <row r="127" spans="1:256" x14ac:dyDescent="0.25">
      <c r="A127" s="61" t="s">
        <v>2465</v>
      </c>
      <c r="B127" s="56"/>
      <c r="C127" s="241">
        <v>11</v>
      </c>
      <c r="D127" s="56"/>
      <c r="E127" s="56"/>
      <c r="F127" s="56"/>
      <c r="G127" s="56"/>
      <c r="H127" s="56"/>
      <c r="I127" s="56"/>
      <c r="J127" s="56"/>
      <c r="K127" s="56"/>
      <c r="L127" s="63" t="s">
        <v>1795</v>
      </c>
      <c r="M127" s="244" t="s">
        <v>3269</v>
      </c>
      <c r="N127" s="32"/>
      <c r="O127" s="32"/>
      <c r="P127" s="32"/>
      <c r="Q127" s="32"/>
      <c r="R127" s="32"/>
      <c r="S127" s="32"/>
      <c r="T127" s="32"/>
      <c r="V127" s="32"/>
      <c r="W127" s="32"/>
      <c r="X127" s="32"/>
      <c r="Y127" s="32"/>
      <c r="Z127" s="32"/>
      <c r="AA127" s="32"/>
      <c r="AB127" s="32"/>
      <c r="AC127" s="32"/>
      <c r="AD127" s="32"/>
      <c r="AE127" s="32"/>
      <c r="AF127" s="32"/>
      <c r="AG127" s="32"/>
      <c r="AH127" s="32"/>
      <c r="AI127" s="32"/>
      <c r="AJ127" s="32"/>
      <c r="AK127" s="32"/>
      <c r="AL127" s="32"/>
      <c r="AM127" s="32"/>
      <c r="AN127" s="32"/>
      <c r="AO127" s="32"/>
      <c r="AP127" s="32"/>
      <c r="AQ127" s="32"/>
      <c r="AR127" s="32"/>
      <c r="AS127" s="32"/>
      <c r="AT127" s="32"/>
      <c r="AU127" s="32"/>
      <c r="AV127" s="32"/>
      <c r="AW127" s="32"/>
      <c r="AX127" s="32"/>
      <c r="AY127" s="32"/>
      <c r="AZ127" s="32"/>
      <c r="BA127" s="32"/>
      <c r="BB127" s="32"/>
      <c r="BC127" s="32"/>
      <c r="BD127" s="32"/>
      <c r="BE127" s="32"/>
      <c r="BF127" s="32"/>
      <c r="BG127" s="32"/>
      <c r="BH127" s="32"/>
      <c r="BI127" s="32"/>
      <c r="BJ127" s="32"/>
      <c r="BK127" s="32"/>
      <c r="BL127" s="32"/>
      <c r="BM127" s="32"/>
      <c r="BN127" s="32"/>
      <c r="BO127" s="32"/>
      <c r="BP127" s="32"/>
      <c r="BQ127" s="32"/>
      <c r="BR127" s="32"/>
      <c r="BS127" s="32"/>
      <c r="BT127" s="32"/>
      <c r="BU127" s="32"/>
      <c r="BV127" s="32"/>
      <c r="BW127" s="32"/>
      <c r="BX127" s="32"/>
      <c r="BY127" s="32"/>
      <c r="BZ127" s="32"/>
      <c r="CA127" s="32"/>
      <c r="CB127" s="32"/>
      <c r="CC127" s="32"/>
      <c r="CD127" s="32"/>
      <c r="CE127" s="32"/>
      <c r="CF127" s="32"/>
      <c r="CG127" s="32"/>
      <c r="CH127" s="32"/>
      <c r="CI127" s="32"/>
      <c r="CJ127" s="32"/>
      <c r="CK127" s="32"/>
      <c r="CL127" s="32"/>
      <c r="CM127" s="32"/>
      <c r="CN127" s="32"/>
      <c r="CO127" s="32"/>
      <c r="CP127" s="32"/>
      <c r="CQ127" s="32"/>
      <c r="CR127" s="32"/>
      <c r="CS127" s="32"/>
      <c r="CT127" s="32"/>
      <c r="CU127" s="32"/>
      <c r="CV127" s="32"/>
      <c r="CW127" s="32"/>
      <c r="CX127" s="32"/>
      <c r="CY127" s="32"/>
      <c r="CZ127" s="32"/>
      <c r="DA127" s="32"/>
      <c r="DB127" s="32"/>
      <c r="DC127" s="32"/>
      <c r="DD127" s="32"/>
      <c r="DE127" s="32"/>
      <c r="DF127" s="32"/>
      <c r="DG127" s="32"/>
      <c r="DH127" s="32"/>
      <c r="DI127" s="32"/>
      <c r="DJ127" s="32"/>
      <c r="DK127" s="32"/>
      <c r="DL127" s="32"/>
      <c r="DM127" s="32"/>
      <c r="DN127" s="32"/>
      <c r="DO127" s="32"/>
      <c r="DP127" s="32"/>
      <c r="DQ127" s="32"/>
      <c r="DR127" s="32"/>
      <c r="DS127" s="32"/>
      <c r="DT127" s="32"/>
      <c r="DU127" s="32"/>
      <c r="DV127" s="32"/>
      <c r="DW127" s="32"/>
      <c r="DX127" s="32"/>
      <c r="DY127" s="32"/>
      <c r="DZ127" s="32"/>
      <c r="EA127" s="32"/>
      <c r="EB127" s="32"/>
      <c r="EC127" s="32"/>
      <c r="ED127" s="32"/>
      <c r="EE127" s="32"/>
      <c r="EF127" s="32"/>
      <c r="EG127" s="32"/>
      <c r="EH127" s="32"/>
      <c r="EI127" s="32"/>
      <c r="EJ127" s="32"/>
      <c r="EK127" s="32"/>
      <c r="EL127" s="32"/>
      <c r="EM127" s="32"/>
      <c r="EN127" s="32"/>
      <c r="EO127" s="32"/>
      <c r="EP127" s="32"/>
      <c r="EQ127" s="32"/>
      <c r="ER127" s="32"/>
      <c r="ES127" s="32"/>
      <c r="ET127" s="32"/>
      <c r="EU127" s="32"/>
      <c r="EV127" s="32"/>
      <c r="EW127" s="32"/>
      <c r="EX127" s="32"/>
      <c r="EY127" s="32"/>
      <c r="EZ127" s="32"/>
      <c r="FA127" s="32"/>
      <c r="FB127" s="32"/>
      <c r="FC127" s="32"/>
      <c r="FD127" s="32"/>
      <c r="FE127" s="32"/>
      <c r="FF127" s="32"/>
      <c r="FG127" s="32"/>
      <c r="FH127" s="32"/>
      <c r="FI127" s="32"/>
      <c r="FJ127" s="32"/>
      <c r="FK127" s="32"/>
      <c r="FL127" s="32"/>
      <c r="FM127" s="32"/>
      <c r="FN127" s="32"/>
      <c r="FO127" s="32"/>
      <c r="FP127" s="32"/>
      <c r="FQ127" s="32"/>
      <c r="FR127" s="32"/>
      <c r="FS127" s="32"/>
      <c r="FT127" s="32"/>
      <c r="FU127" s="32"/>
      <c r="FV127" s="32"/>
      <c r="FW127" s="32"/>
      <c r="FX127" s="32"/>
      <c r="FY127" s="32"/>
      <c r="FZ127" s="32"/>
      <c r="GA127" s="32"/>
      <c r="GB127" s="32"/>
      <c r="GC127" s="32"/>
      <c r="GD127" s="32"/>
      <c r="GE127" s="32"/>
      <c r="GF127" s="32"/>
      <c r="GG127" s="32"/>
      <c r="GH127" s="32"/>
      <c r="GI127" s="32"/>
      <c r="GJ127" s="32"/>
      <c r="GK127" s="32"/>
      <c r="GL127" s="32"/>
      <c r="GM127" s="32"/>
      <c r="GN127" s="32"/>
      <c r="GO127" s="32"/>
      <c r="GP127" s="32"/>
      <c r="GQ127" s="32"/>
      <c r="GR127" s="32"/>
      <c r="GS127" s="32"/>
      <c r="GT127" s="32"/>
      <c r="GU127" s="32"/>
      <c r="GV127" s="32"/>
      <c r="GW127" s="32"/>
      <c r="GX127" s="32"/>
      <c r="GY127" s="32"/>
      <c r="GZ127" s="32"/>
      <c r="HA127" s="32"/>
      <c r="HB127" s="32"/>
      <c r="HC127" s="32"/>
      <c r="HD127" s="32"/>
      <c r="HE127" s="32"/>
      <c r="HF127" s="32"/>
      <c r="HG127" s="32"/>
      <c r="HH127" s="32"/>
      <c r="HI127" s="32"/>
      <c r="HJ127" s="32"/>
      <c r="HK127" s="32"/>
      <c r="HL127" s="32"/>
      <c r="HM127" s="32"/>
      <c r="HN127" s="32"/>
      <c r="HO127" s="32"/>
      <c r="HP127" s="32"/>
      <c r="HQ127" s="32"/>
      <c r="HR127" s="32"/>
      <c r="HS127" s="32"/>
      <c r="HT127" s="32"/>
      <c r="HU127" s="32"/>
      <c r="HV127" s="32"/>
      <c r="HW127" s="32"/>
      <c r="HX127" s="32"/>
      <c r="HY127" s="32"/>
      <c r="HZ127" s="32"/>
      <c r="IA127" s="32"/>
      <c r="IB127" s="32"/>
      <c r="IC127" s="32"/>
      <c r="ID127" s="32"/>
      <c r="IE127" s="32"/>
      <c r="IF127" s="32"/>
      <c r="IG127" s="32"/>
      <c r="IH127" s="32"/>
      <c r="II127" s="32"/>
      <c r="IJ127" s="32"/>
      <c r="IK127" s="32"/>
      <c r="IL127" s="32"/>
      <c r="IM127" s="32"/>
      <c r="IN127" s="32"/>
      <c r="IO127" s="32"/>
      <c r="IP127" s="32"/>
      <c r="IQ127" s="32"/>
      <c r="IR127" s="32"/>
      <c r="IS127" s="32"/>
      <c r="IT127" s="32"/>
      <c r="IU127" s="32"/>
      <c r="IV127" s="32"/>
    </row>
    <row r="128" spans="1:256" x14ac:dyDescent="0.25">
      <c r="A128" s="61" t="s">
        <v>1505</v>
      </c>
      <c r="B128" s="56"/>
      <c r="C128" s="241">
        <v>12</v>
      </c>
      <c r="D128" s="56"/>
      <c r="E128" s="56"/>
      <c r="F128" s="56"/>
      <c r="G128" s="56"/>
      <c r="H128" s="56"/>
      <c r="I128" s="56"/>
      <c r="J128" s="56"/>
      <c r="K128" s="56"/>
      <c r="L128" s="63" t="s">
        <v>1788</v>
      </c>
      <c r="M128" s="244" t="s">
        <v>3323</v>
      </c>
      <c r="N128" s="32"/>
      <c r="O128" s="32"/>
      <c r="P128" s="32"/>
      <c r="Q128" s="32"/>
      <c r="R128" s="32"/>
      <c r="S128" s="32"/>
      <c r="T128" s="32"/>
      <c r="V128" s="32"/>
      <c r="W128" s="32"/>
      <c r="X128" s="32"/>
      <c r="Y128" s="32"/>
      <c r="Z128" s="32"/>
      <c r="AA128" s="32"/>
      <c r="AB128" s="32"/>
      <c r="AC128" s="32"/>
      <c r="AD128" s="32"/>
      <c r="AE128" s="32"/>
      <c r="AF128" s="32"/>
      <c r="AG128" s="32"/>
      <c r="AH128" s="32"/>
      <c r="AI128" s="32"/>
      <c r="AJ128" s="32"/>
      <c r="AK128" s="32"/>
      <c r="AL128" s="32"/>
      <c r="AM128" s="32"/>
      <c r="AN128" s="32"/>
      <c r="AO128" s="32"/>
      <c r="AP128" s="32"/>
      <c r="AQ128" s="32"/>
      <c r="AR128" s="32"/>
      <c r="AS128" s="32"/>
      <c r="AT128" s="32"/>
      <c r="AU128" s="32"/>
      <c r="AV128" s="32"/>
      <c r="AW128" s="32"/>
      <c r="AX128" s="32"/>
      <c r="AY128" s="32"/>
      <c r="AZ128" s="32"/>
      <c r="BA128" s="32"/>
      <c r="BB128" s="32"/>
      <c r="BC128" s="32"/>
      <c r="BD128" s="32"/>
      <c r="BE128" s="32"/>
      <c r="BF128" s="32"/>
      <c r="BG128" s="32"/>
      <c r="BH128" s="32"/>
      <c r="BI128" s="32"/>
      <c r="BJ128" s="32"/>
      <c r="BK128" s="32"/>
      <c r="BL128" s="32"/>
      <c r="BM128" s="32"/>
      <c r="BN128" s="32"/>
      <c r="BO128" s="32"/>
      <c r="BP128" s="32"/>
      <c r="BQ128" s="32"/>
      <c r="BR128" s="32"/>
      <c r="BS128" s="32"/>
      <c r="BT128" s="32"/>
      <c r="BU128" s="32"/>
      <c r="BV128" s="32"/>
      <c r="BW128" s="32"/>
      <c r="BX128" s="32"/>
      <c r="BY128" s="32"/>
      <c r="BZ128" s="32"/>
      <c r="CA128" s="32"/>
      <c r="CB128" s="32"/>
      <c r="CC128" s="32"/>
      <c r="CD128" s="32"/>
      <c r="CE128" s="32"/>
      <c r="CF128" s="32"/>
      <c r="CG128" s="32"/>
      <c r="CH128" s="32"/>
      <c r="CI128" s="32"/>
      <c r="CJ128" s="32"/>
      <c r="CK128" s="32"/>
      <c r="CL128" s="32"/>
      <c r="CM128" s="32"/>
      <c r="CN128" s="32"/>
      <c r="CO128" s="32"/>
      <c r="CP128" s="32"/>
      <c r="CQ128" s="32"/>
      <c r="CR128" s="32"/>
      <c r="CS128" s="32"/>
      <c r="CT128" s="32"/>
      <c r="CU128" s="32"/>
      <c r="CV128" s="32"/>
      <c r="CW128" s="32"/>
      <c r="CX128" s="32"/>
      <c r="CY128" s="32"/>
      <c r="CZ128" s="32"/>
      <c r="DA128" s="32"/>
      <c r="DB128" s="32"/>
      <c r="DC128" s="32"/>
      <c r="DD128" s="32"/>
      <c r="DE128" s="32"/>
      <c r="DF128" s="32"/>
      <c r="DG128" s="32"/>
      <c r="DH128" s="32"/>
      <c r="DI128" s="32"/>
      <c r="DJ128" s="32"/>
      <c r="DK128" s="32"/>
      <c r="DL128" s="32"/>
      <c r="DM128" s="32"/>
      <c r="DN128" s="32"/>
      <c r="DO128" s="32"/>
      <c r="DP128" s="32"/>
      <c r="DQ128" s="32"/>
      <c r="DR128" s="32"/>
      <c r="DS128" s="32"/>
      <c r="DT128" s="32"/>
      <c r="DU128" s="32"/>
      <c r="DV128" s="32"/>
      <c r="DW128" s="32"/>
      <c r="DX128" s="32"/>
      <c r="DY128" s="32"/>
      <c r="DZ128" s="32"/>
      <c r="EA128" s="32"/>
      <c r="EB128" s="32"/>
      <c r="EC128" s="32"/>
      <c r="ED128" s="32"/>
      <c r="EE128" s="32"/>
      <c r="EF128" s="32"/>
      <c r="EG128" s="32"/>
      <c r="EH128" s="32"/>
      <c r="EI128" s="32"/>
      <c r="EJ128" s="32"/>
      <c r="EK128" s="32"/>
      <c r="EL128" s="32"/>
      <c r="EM128" s="32"/>
      <c r="EN128" s="32"/>
      <c r="EO128" s="32"/>
      <c r="EP128" s="32"/>
      <c r="EQ128" s="32"/>
      <c r="ER128" s="32"/>
      <c r="ES128" s="32"/>
      <c r="ET128" s="32"/>
      <c r="EU128" s="32"/>
      <c r="EV128" s="32"/>
      <c r="EW128" s="32"/>
      <c r="EX128" s="32"/>
      <c r="EY128" s="32"/>
      <c r="EZ128" s="32"/>
      <c r="FA128" s="32"/>
      <c r="FB128" s="32"/>
      <c r="FC128" s="32"/>
      <c r="FD128" s="32"/>
      <c r="FE128" s="32"/>
      <c r="FF128" s="32"/>
      <c r="FG128" s="32"/>
      <c r="FH128" s="32"/>
      <c r="FI128" s="32"/>
      <c r="FJ128" s="32"/>
      <c r="FK128" s="32"/>
      <c r="FL128" s="32"/>
      <c r="FM128" s="32"/>
      <c r="FN128" s="32"/>
      <c r="FO128" s="32"/>
      <c r="FP128" s="32"/>
      <c r="FQ128" s="32"/>
      <c r="FR128" s="32"/>
      <c r="FS128" s="32"/>
      <c r="FT128" s="32"/>
      <c r="FU128" s="32"/>
      <c r="FV128" s="32"/>
      <c r="FW128" s="32"/>
      <c r="FX128" s="32"/>
      <c r="FY128" s="32"/>
      <c r="FZ128" s="32"/>
      <c r="GA128" s="32"/>
      <c r="GB128" s="32"/>
      <c r="GC128" s="32"/>
      <c r="GD128" s="32"/>
      <c r="GE128" s="32"/>
      <c r="GF128" s="32"/>
      <c r="GG128" s="32"/>
      <c r="GH128" s="32"/>
      <c r="GI128" s="32"/>
      <c r="GJ128" s="32"/>
      <c r="GK128" s="32"/>
      <c r="GL128" s="32"/>
      <c r="GM128" s="32"/>
      <c r="GN128" s="32"/>
      <c r="GO128" s="32"/>
      <c r="GP128" s="32"/>
      <c r="GQ128" s="32"/>
      <c r="GR128" s="32"/>
      <c r="GS128" s="32"/>
      <c r="GT128" s="32"/>
      <c r="GU128" s="32"/>
      <c r="GV128" s="32"/>
      <c r="GW128" s="32"/>
      <c r="GX128" s="32"/>
      <c r="GY128" s="32"/>
      <c r="GZ128" s="32"/>
      <c r="HA128" s="32"/>
      <c r="HB128" s="32"/>
      <c r="HC128" s="32"/>
      <c r="HD128" s="32"/>
      <c r="HE128" s="32"/>
      <c r="HF128" s="32"/>
      <c r="HG128" s="32"/>
      <c r="HH128" s="32"/>
      <c r="HI128" s="32"/>
      <c r="HJ128" s="32"/>
      <c r="HK128" s="32"/>
      <c r="HL128" s="32"/>
      <c r="HM128" s="32"/>
      <c r="HN128" s="32"/>
      <c r="HO128" s="32"/>
      <c r="HP128" s="32"/>
      <c r="HQ128" s="32"/>
      <c r="HR128" s="32"/>
      <c r="HS128" s="32"/>
      <c r="HT128" s="32"/>
      <c r="HU128" s="32"/>
      <c r="HV128" s="32"/>
      <c r="HW128" s="32"/>
      <c r="HX128" s="32"/>
      <c r="HY128" s="32"/>
      <c r="HZ128" s="32"/>
      <c r="IA128" s="32"/>
      <c r="IB128" s="32"/>
      <c r="IC128" s="32"/>
      <c r="ID128" s="32"/>
      <c r="IE128" s="32"/>
      <c r="IF128" s="32"/>
      <c r="IG128" s="32"/>
      <c r="IH128" s="32"/>
      <c r="II128" s="32"/>
      <c r="IJ128" s="32"/>
      <c r="IK128" s="32"/>
      <c r="IL128" s="32"/>
      <c r="IM128" s="32"/>
      <c r="IN128" s="32"/>
      <c r="IO128" s="32"/>
      <c r="IP128" s="32"/>
      <c r="IQ128" s="32"/>
      <c r="IR128" s="32"/>
      <c r="IS128" s="32"/>
      <c r="IT128" s="32"/>
      <c r="IU128" s="32"/>
      <c r="IV128" s="32"/>
    </row>
    <row r="129" spans="1:256" x14ac:dyDescent="0.25">
      <c r="A129" s="61" t="s">
        <v>2551</v>
      </c>
      <c r="B129" s="56"/>
      <c r="C129" s="241">
        <v>13</v>
      </c>
      <c r="D129" s="56"/>
      <c r="E129" s="56"/>
      <c r="F129" s="56"/>
      <c r="G129" s="56"/>
      <c r="H129" s="56"/>
      <c r="I129" s="56"/>
      <c r="J129" s="56"/>
      <c r="K129" s="56"/>
      <c r="L129" s="63" t="s">
        <v>1789</v>
      </c>
      <c r="M129" s="244" t="s">
        <v>3324</v>
      </c>
      <c r="N129" s="32"/>
      <c r="O129" s="32"/>
      <c r="P129" s="32"/>
      <c r="Q129" s="32"/>
      <c r="R129" s="32"/>
      <c r="S129" s="32"/>
      <c r="T129" s="32"/>
      <c r="V129" s="32"/>
      <c r="W129" s="32"/>
      <c r="X129" s="32"/>
      <c r="Y129" s="32"/>
      <c r="Z129" s="32"/>
      <c r="AA129" s="32"/>
      <c r="AB129" s="32"/>
      <c r="AC129" s="32"/>
      <c r="AD129" s="32"/>
      <c r="AE129" s="32"/>
      <c r="AF129" s="32"/>
      <c r="AG129" s="32"/>
      <c r="AH129" s="32"/>
      <c r="AI129" s="32"/>
      <c r="AJ129" s="32"/>
      <c r="AK129" s="32"/>
      <c r="AL129" s="32"/>
      <c r="AM129" s="32"/>
      <c r="AN129" s="32"/>
      <c r="AO129" s="32"/>
      <c r="AP129" s="32"/>
      <c r="AQ129" s="32"/>
      <c r="AR129" s="32"/>
      <c r="AS129" s="32"/>
      <c r="AT129" s="32"/>
      <c r="AU129" s="32"/>
      <c r="AV129" s="32"/>
      <c r="AW129" s="32"/>
      <c r="AX129" s="32"/>
      <c r="AY129" s="32"/>
      <c r="AZ129" s="32"/>
      <c r="BA129" s="32"/>
      <c r="BB129" s="32"/>
      <c r="BC129" s="32"/>
      <c r="BD129" s="32"/>
      <c r="BE129" s="32"/>
      <c r="BF129" s="32"/>
      <c r="BG129" s="32"/>
      <c r="BH129" s="32"/>
      <c r="BI129" s="32"/>
      <c r="BJ129" s="32"/>
      <c r="BK129" s="32"/>
      <c r="BL129" s="32"/>
      <c r="BM129" s="32"/>
      <c r="BN129" s="32"/>
      <c r="BO129" s="32"/>
      <c r="BP129" s="32"/>
      <c r="BQ129" s="32"/>
      <c r="BR129" s="32"/>
      <c r="BS129" s="32"/>
      <c r="BT129" s="32"/>
      <c r="BU129" s="32"/>
      <c r="BV129" s="32"/>
      <c r="BW129" s="32"/>
      <c r="BX129" s="32"/>
      <c r="BY129" s="32"/>
      <c r="BZ129" s="32"/>
      <c r="CA129" s="32"/>
      <c r="CB129" s="32"/>
      <c r="CC129" s="32"/>
      <c r="CD129" s="32"/>
      <c r="CE129" s="32"/>
      <c r="CF129" s="32"/>
      <c r="CG129" s="32"/>
      <c r="CH129" s="32"/>
      <c r="CI129" s="32"/>
      <c r="CJ129" s="32"/>
      <c r="CK129" s="32"/>
      <c r="CL129" s="32"/>
      <c r="CM129" s="32"/>
      <c r="CN129" s="32"/>
      <c r="CO129" s="32"/>
      <c r="CP129" s="32"/>
      <c r="CQ129" s="32"/>
      <c r="CR129" s="32"/>
      <c r="CS129" s="32"/>
      <c r="CT129" s="32"/>
      <c r="CU129" s="32"/>
      <c r="CV129" s="32"/>
      <c r="CW129" s="32"/>
      <c r="CX129" s="32"/>
      <c r="CY129" s="32"/>
      <c r="CZ129" s="32"/>
      <c r="DA129" s="32"/>
      <c r="DB129" s="32"/>
      <c r="DC129" s="32"/>
      <c r="DD129" s="32"/>
      <c r="DE129" s="32"/>
      <c r="DF129" s="32"/>
      <c r="DG129" s="32"/>
      <c r="DH129" s="32"/>
      <c r="DI129" s="32"/>
      <c r="DJ129" s="32"/>
      <c r="DK129" s="32"/>
      <c r="DL129" s="32"/>
      <c r="DM129" s="32"/>
      <c r="DN129" s="32"/>
      <c r="DO129" s="32"/>
      <c r="DP129" s="32"/>
      <c r="DQ129" s="32"/>
      <c r="DR129" s="32"/>
      <c r="DS129" s="32"/>
      <c r="DT129" s="32"/>
      <c r="DU129" s="32"/>
      <c r="DV129" s="32"/>
      <c r="DW129" s="32"/>
      <c r="DX129" s="32"/>
      <c r="DY129" s="32"/>
      <c r="DZ129" s="32"/>
      <c r="EA129" s="32"/>
      <c r="EB129" s="32"/>
      <c r="EC129" s="32"/>
      <c r="ED129" s="32"/>
      <c r="EE129" s="32"/>
      <c r="EF129" s="32"/>
      <c r="EG129" s="32"/>
      <c r="EH129" s="32"/>
      <c r="EI129" s="32"/>
      <c r="EJ129" s="32"/>
      <c r="EK129" s="32"/>
      <c r="EL129" s="32"/>
      <c r="EM129" s="32"/>
      <c r="EN129" s="32"/>
      <c r="EO129" s="32"/>
      <c r="EP129" s="32"/>
      <c r="EQ129" s="32"/>
      <c r="ER129" s="32"/>
      <c r="ES129" s="32"/>
      <c r="ET129" s="32"/>
      <c r="EU129" s="32"/>
      <c r="EV129" s="32"/>
      <c r="EW129" s="32"/>
      <c r="EX129" s="32"/>
      <c r="EY129" s="32"/>
      <c r="EZ129" s="32"/>
      <c r="FA129" s="32"/>
      <c r="FB129" s="32"/>
      <c r="FC129" s="32"/>
      <c r="FD129" s="32"/>
      <c r="FE129" s="32"/>
      <c r="FF129" s="32"/>
      <c r="FG129" s="32"/>
      <c r="FH129" s="32"/>
      <c r="FI129" s="32"/>
      <c r="FJ129" s="32"/>
      <c r="FK129" s="32"/>
      <c r="FL129" s="32"/>
      <c r="FM129" s="32"/>
      <c r="FN129" s="32"/>
      <c r="FO129" s="32"/>
      <c r="FP129" s="32"/>
      <c r="FQ129" s="32"/>
      <c r="FR129" s="32"/>
      <c r="FS129" s="32"/>
      <c r="FT129" s="32"/>
      <c r="FU129" s="32"/>
      <c r="FV129" s="32"/>
      <c r="FW129" s="32"/>
      <c r="FX129" s="32"/>
      <c r="FY129" s="32"/>
      <c r="FZ129" s="32"/>
      <c r="GA129" s="32"/>
      <c r="GB129" s="32"/>
      <c r="GC129" s="32"/>
      <c r="GD129" s="32"/>
      <c r="GE129" s="32"/>
      <c r="GF129" s="32"/>
      <c r="GG129" s="32"/>
      <c r="GH129" s="32"/>
      <c r="GI129" s="32"/>
      <c r="GJ129" s="32"/>
      <c r="GK129" s="32"/>
      <c r="GL129" s="32"/>
      <c r="GM129" s="32"/>
      <c r="GN129" s="32"/>
      <c r="GO129" s="32"/>
      <c r="GP129" s="32"/>
      <c r="GQ129" s="32"/>
      <c r="GR129" s="32"/>
      <c r="GS129" s="32"/>
      <c r="GT129" s="32"/>
      <c r="GU129" s="32"/>
      <c r="GV129" s="32"/>
      <c r="GW129" s="32"/>
      <c r="GX129" s="32"/>
      <c r="GY129" s="32"/>
      <c r="GZ129" s="32"/>
      <c r="HA129" s="32"/>
      <c r="HB129" s="32"/>
      <c r="HC129" s="32"/>
      <c r="HD129" s="32"/>
      <c r="HE129" s="32"/>
      <c r="HF129" s="32"/>
      <c r="HG129" s="32"/>
      <c r="HH129" s="32"/>
      <c r="HI129" s="32"/>
      <c r="HJ129" s="32"/>
      <c r="HK129" s="32"/>
      <c r="HL129" s="32"/>
      <c r="HM129" s="32"/>
      <c r="HN129" s="32"/>
      <c r="HO129" s="32"/>
      <c r="HP129" s="32"/>
      <c r="HQ129" s="32"/>
      <c r="HR129" s="32"/>
      <c r="HS129" s="32"/>
      <c r="HT129" s="32"/>
      <c r="HU129" s="32"/>
      <c r="HV129" s="32"/>
      <c r="HW129" s="32"/>
      <c r="HX129" s="32"/>
      <c r="HY129" s="32"/>
      <c r="HZ129" s="32"/>
      <c r="IA129" s="32"/>
      <c r="IB129" s="32"/>
      <c r="IC129" s="32"/>
      <c r="ID129" s="32"/>
      <c r="IE129" s="32"/>
      <c r="IF129" s="32"/>
      <c r="IG129" s="32"/>
      <c r="IH129" s="32"/>
      <c r="II129" s="32"/>
      <c r="IJ129" s="32"/>
      <c r="IK129" s="32"/>
      <c r="IL129" s="32"/>
      <c r="IM129" s="32"/>
      <c r="IN129" s="32"/>
      <c r="IO129" s="32"/>
      <c r="IP129" s="32"/>
      <c r="IQ129" s="32"/>
      <c r="IR129" s="32"/>
      <c r="IS129" s="32"/>
      <c r="IT129" s="32"/>
      <c r="IU129" s="32"/>
      <c r="IV129" s="32"/>
    </row>
    <row r="130" spans="1:256" x14ac:dyDescent="0.25">
      <c r="A130" s="7" t="s">
        <v>552</v>
      </c>
      <c r="B130" s="56"/>
      <c r="C130" s="242">
        <v>14</v>
      </c>
      <c r="D130" s="56"/>
      <c r="E130" s="56"/>
      <c r="F130" s="56"/>
      <c r="G130" s="56"/>
      <c r="H130" s="56"/>
      <c r="I130" s="56"/>
      <c r="J130" s="56"/>
      <c r="K130" s="56"/>
      <c r="L130" s="63" t="s">
        <v>1787</v>
      </c>
      <c r="M130" s="244" t="s">
        <v>3317</v>
      </c>
      <c r="N130" s="32"/>
      <c r="O130" s="32"/>
      <c r="P130" s="32"/>
      <c r="Q130" s="32"/>
      <c r="R130" s="32"/>
      <c r="S130" s="32"/>
      <c r="T130" s="32"/>
      <c r="V130" s="32"/>
      <c r="W130" s="32"/>
      <c r="X130" s="32"/>
      <c r="Y130" s="32"/>
      <c r="Z130" s="32"/>
      <c r="AA130" s="32"/>
      <c r="AB130" s="32"/>
      <c r="AC130" s="32"/>
      <c r="AD130" s="32"/>
      <c r="AE130" s="32"/>
      <c r="AF130" s="32"/>
      <c r="AG130" s="32"/>
      <c r="AH130" s="32"/>
      <c r="AI130" s="32"/>
      <c r="AJ130" s="32"/>
      <c r="AK130" s="32"/>
      <c r="AL130" s="32"/>
      <c r="AM130" s="32"/>
      <c r="AN130" s="32"/>
      <c r="AO130" s="32"/>
      <c r="AP130" s="32"/>
      <c r="AQ130" s="32"/>
      <c r="AR130" s="32"/>
      <c r="AS130" s="32"/>
      <c r="AT130" s="32"/>
      <c r="AU130" s="32"/>
      <c r="AV130" s="32"/>
      <c r="AW130" s="32"/>
      <c r="AX130" s="32"/>
      <c r="AY130" s="32"/>
      <c r="AZ130" s="32"/>
      <c r="BA130" s="32"/>
      <c r="BB130" s="32"/>
      <c r="BC130" s="32"/>
      <c r="BD130" s="32"/>
      <c r="BE130" s="32"/>
      <c r="BF130" s="32"/>
      <c r="BG130" s="32"/>
      <c r="BH130" s="32"/>
      <c r="BI130" s="32"/>
      <c r="BJ130" s="32"/>
      <c r="BK130" s="32"/>
      <c r="BL130" s="32"/>
      <c r="BM130" s="32"/>
      <c r="BN130" s="32"/>
      <c r="BO130" s="32"/>
      <c r="BP130" s="32"/>
      <c r="BQ130" s="32"/>
      <c r="BR130" s="32"/>
      <c r="BS130" s="32"/>
      <c r="BT130" s="32"/>
      <c r="BU130" s="32"/>
      <c r="BV130" s="32"/>
      <c r="BW130" s="32"/>
      <c r="BX130" s="32"/>
      <c r="BY130" s="32"/>
      <c r="BZ130" s="32"/>
      <c r="CA130" s="32"/>
      <c r="CB130" s="32"/>
      <c r="CC130" s="32"/>
      <c r="CD130" s="32"/>
      <c r="CE130" s="32"/>
      <c r="CF130" s="32"/>
      <c r="CG130" s="32"/>
      <c r="CH130" s="32"/>
      <c r="CI130" s="32"/>
      <c r="CJ130" s="32"/>
      <c r="CK130" s="32"/>
      <c r="CL130" s="32"/>
      <c r="CM130" s="32"/>
      <c r="CN130" s="32"/>
      <c r="CO130" s="32"/>
      <c r="CP130" s="32"/>
      <c r="CQ130" s="32"/>
      <c r="CR130" s="32"/>
      <c r="CS130" s="32"/>
      <c r="CT130" s="32"/>
      <c r="CU130" s="32"/>
      <c r="CV130" s="32"/>
      <c r="CW130" s="32"/>
      <c r="CX130" s="32"/>
      <c r="CY130" s="32"/>
      <c r="CZ130" s="32"/>
      <c r="DA130" s="32"/>
      <c r="DB130" s="32"/>
      <c r="DC130" s="32"/>
      <c r="DD130" s="32"/>
      <c r="DE130" s="32"/>
      <c r="DF130" s="32"/>
      <c r="DG130" s="32"/>
      <c r="DH130" s="32"/>
      <c r="DI130" s="32"/>
      <c r="DJ130" s="32"/>
      <c r="DK130" s="32"/>
      <c r="DL130" s="32"/>
      <c r="DM130" s="32"/>
      <c r="DN130" s="32"/>
      <c r="DO130" s="32"/>
      <c r="DP130" s="32"/>
      <c r="DQ130" s="32"/>
      <c r="DR130" s="32"/>
      <c r="DS130" s="32"/>
      <c r="DT130" s="32"/>
      <c r="DU130" s="32"/>
      <c r="DV130" s="32"/>
      <c r="DW130" s="32"/>
      <c r="DX130" s="32"/>
      <c r="DY130" s="32"/>
      <c r="DZ130" s="32"/>
      <c r="EA130" s="32"/>
      <c r="EB130" s="32"/>
      <c r="EC130" s="32"/>
      <c r="ED130" s="32"/>
      <c r="EE130" s="32"/>
      <c r="EF130" s="32"/>
      <c r="EG130" s="32"/>
      <c r="EH130" s="32"/>
      <c r="EI130" s="32"/>
      <c r="EJ130" s="32"/>
      <c r="EK130" s="32"/>
      <c r="EL130" s="32"/>
      <c r="EM130" s="32"/>
      <c r="EN130" s="32"/>
      <c r="EO130" s="32"/>
      <c r="EP130" s="32"/>
      <c r="EQ130" s="32"/>
      <c r="ER130" s="32"/>
      <c r="ES130" s="32"/>
      <c r="ET130" s="32"/>
      <c r="EU130" s="32"/>
      <c r="EV130" s="32"/>
      <c r="EW130" s="32"/>
      <c r="EX130" s="32"/>
      <c r="EY130" s="32"/>
      <c r="EZ130" s="32"/>
      <c r="FA130" s="32"/>
      <c r="FB130" s="32"/>
      <c r="FC130" s="32"/>
      <c r="FD130" s="32"/>
      <c r="FE130" s="32"/>
      <c r="FF130" s="32"/>
      <c r="FG130" s="32"/>
      <c r="FH130" s="32"/>
      <c r="FI130" s="32"/>
      <c r="FJ130" s="32"/>
      <c r="FK130" s="32"/>
      <c r="FL130" s="32"/>
      <c r="FM130" s="32"/>
      <c r="FN130" s="32"/>
      <c r="FO130" s="32"/>
      <c r="FP130" s="32"/>
      <c r="FQ130" s="32"/>
      <c r="FR130" s="32"/>
      <c r="FS130" s="32"/>
      <c r="FT130" s="32"/>
      <c r="FU130" s="32"/>
      <c r="FV130" s="32"/>
      <c r="FW130" s="32"/>
      <c r="FX130" s="32"/>
      <c r="FY130" s="32"/>
      <c r="FZ130" s="32"/>
      <c r="GA130" s="32"/>
      <c r="GB130" s="32"/>
      <c r="GC130" s="32"/>
      <c r="GD130" s="32"/>
      <c r="GE130" s="32"/>
      <c r="GF130" s="32"/>
      <c r="GG130" s="32"/>
      <c r="GH130" s="32"/>
      <c r="GI130" s="32"/>
      <c r="GJ130" s="32"/>
      <c r="GK130" s="32"/>
      <c r="GL130" s="32"/>
      <c r="GM130" s="32"/>
      <c r="GN130" s="32"/>
      <c r="GO130" s="32"/>
      <c r="GP130" s="32"/>
      <c r="GQ130" s="32"/>
      <c r="GR130" s="32"/>
      <c r="GS130" s="32"/>
      <c r="GT130" s="32"/>
      <c r="GU130" s="32"/>
      <c r="GV130" s="32"/>
      <c r="GW130" s="32"/>
      <c r="GX130" s="32"/>
      <c r="GY130" s="32"/>
      <c r="GZ130" s="32"/>
      <c r="HA130" s="32"/>
      <c r="HB130" s="32"/>
      <c r="HC130" s="32"/>
      <c r="HD130" s="32"/>
      <c r="HE130" s="32"/>
      <c r="HF130" s="32"/>
      <c r="HG130" s="32"/>
      <c r="HH130" s="32"/>
      <c r="HI130" s="32"/>
      <c r="HJ130" s="32"/>
      <c r="HK130" s="32"/>
      <c r="HL130" s="32"/>
      <c r="HM130" s="32"/>
      <c r="HN130" s="32"/>
      <c r="HO130" s="32"/>
      <c r="HP130" s="32"/>
      <c r="HQ130" s="32"/>
      <c r="HR130" s="32"/>
      <c r="HS130" s="32"/>
      <c r="HT130" s="32"/>
      <c r="HU130" s="32"/>
      <c r="HV130" s="32"/>
      <c r="HW130" s="32"/>
      <c r="HX130" s="32"/>
      <c r="HY130" s="32"/>
      <c r="HZ130" s="32"/>
      <c r="IA130" s="32"/>
      <c r="IB130" s="32"/>
      <c r="IC130" s="32"/>
      <c r="ID130" s="32"/>
      <c r="IE130" s="32"/>
      <c r="IF130" s="32"/>
      <c r="IG130" s="32"/>
      <c r="IH130" s="32"/>
      <c r="II130" s="32"/>
      <c r="IJ130" s="32"/>
      <c r="IK130" s="32"/>
      <c r="IL130" s="32"/>
      <c r="IM130" s="32"/>
      <c r="IN130" s="32"/>
      <c r="IO130" s="32"/>
      <c r="IP130" s="32"/>
      <c r="IQ130" s="32"/>
      <c r="IR130" s="32"/>
      <c r="IS130" s="32"/>
      <c r="IT130" s="32"/>
      <c r="IU130" s="32"/>
      <c r="IV130" s="32"/>
    </row>
    <row r="131" spans="1:256" x14ac:dyDescent="0.25">
      <c r="A131" s="61" t="s">
        <v>143</v>
      </c>
      <c r="B131" s="56"/>
      <c r="C131" s="56"/>
      <c r="D131" s="56"/>
      <c r="E131" s="56"/>
      <c r="F131" s="56"/>
      <c r="G131" s="56"/>
      <c r="H131" s="56"/>
      <c r="I131" s="56"/>
      <c r="J131" s="56"/>
      <c r="K131" s="56"/>
      <c r="L131" s="63" t="s">
        <v>1786</v>
      </c>
      <c r="M131" s="244" t="s">
        <v>3325</v>
      </c>
      <c r="N131" s="32"/>
      <c r="O131" s="32"/>
      <c r="P131" s="32"/>
      <c r="Q131" s="32"/>
      <c r="R131" s="32"/>
      <c r="S131" s="32"/>
      <c r="T131" s="32"/>
      <c r="V131" s="32"/>
      <c r="W131" s="32"/>
      <c r="X131" s="32"/>
      <c r="Y131" s="32"/>
      <c r="Z131" s="32"/>
      <c r="AA131" s="32"/>
      <c r="AB131" s="32"/>
      <c r="AC131" s="32"/>
      <c r="AD131" s="32"/>
      <c r="AE131" s="32"/>
      <c r="AF131" s="32"/>
      <c r="AG131" s="32"/>
      <c r="AH131" s="32"/>
      <c r="AI131" s="32"/>
      <c r="AJ131" s="32"/>
      <c r="AK131" s="32"/>
      <c r="AL131" s="32"/>
      <c r="AM131" s="32"/>
      <c r="AN131" s="32"/>
      <c r="AO131" s="32"/>
      <c r="AP131" s="32"/>
      <c r="AQ131" s="32"/>
      <c r="AR131" s="32"/>
      <c r="AS131" s="32"/>
      <c r="AT131" s="32"/>
      <c r="AU131" s="32"/>
      <c r="AV131" s="32"/>
      <c r="AW131" s="32"/>
      <c r="AX131" s="32"/>
      <c r="AY131" s="32"/>
      <c r="AZ131" s="32"/>
      <c r="BA131" s="32"/>
      <c r="BB131" s="32"/>
      <c r="BC131" s="32"/>
      <c r="BD131" s="32"/>
      <c r="BE131" s="32"/>
      <c r="BF131" s="32"/>
      <c r="BG131" s="32"/>
      <c r="BH131" s="32"/>
      <c r="BI131" s="32"/>
      <c r="BJ131" s="32"/>
      <c r="BK131" s="32"/>
      <c r="BL131" s="32"/>
      <c r="BM131" s="32"/>
      <c r="BN131" s="32"/>
      <c r="BO131" s="32"/>
      <c r="BP131" s="32"/>
      <c r="BQ131" s="32"/>
      <c r="BR131" s="32"/>
      <c r="BS131" s="32"/>
      <c r="BT131" s="32"/>
      <c r="BU131" s="32"/>
      <c r="BV131" s="32"/>
      <c r="BW131" s="32"/>
      <c r="BX131" s="32"/>
      <c r="BY131" s="32"/>
      <c r="BZ131" s="32"/>
      <c r="CA131" s="32"/>
      <c r="CB131" s="32"/>
      <c r="CC131" s="32"/>
      <c r="CD131" s="32"/>
      <c r="CE131" s="32"/>
      <c r="CF131" s="32"/>
      <c r="CG131" s="32"/>
      <c r="CH131" s="32"/>
      <c r="CI131" s="32"/>
      <c r="CJ131" s="32"/>
      <c r="CK131" s="32"/>
      <c r="CL131" s="32"/>
      <c r="CM131" s="32"/>
      <c r="CN131" s="32"/>
      <c r="CO131" s="32"/>
      <c r="CP131" s="32"/>
      <c r="CQ131" s="32"/>
      <c r="CR131" s="32"/>
      <c r="CS131" s="32"/>
      <c r="CT131" s="32"/>
      <c r="CU131" s="32"/>
      <c r="CV131" s="32"/>
      <c r="CW131" s="32"/>
      <c r="CX131" s="32"/>
      <c r="CY131" s="32"/>
      <c r="CZ131" s="32"/>
      <c r="DA131" s="32"/>
      <c r="DB131" s="32"/>
      <c r="DC131" s="32"/>
      <c r="DD131" s="32"/>
      <c r="DE131" s="32"/>
      <c r="DF131" s="32"/>
      <c r="DG131" s="32"/>
      <c r="DH131" s="32"/>
      <c r="DI131" s="32"/>
      <c r="DJ131" s="32"/>
      <c r="DK131" s="32"/>
      <c r="DL131" s="32"/>
      <c r="DM131" s="32"/>
      <c r="DN131" s="32"/>
      <c r="DO131" s="32"/>
      <c r="DP131" s="32"/>
      <c r="DQ131" s="32"/>
      <c r="DR131" s="32"/>
      <c r="DS131" s="32"/>
      <c r="DT131" s="32"/>
      <c r="DU131" s="32"/>
      <c r="DV131" s="32"/>
      <c r="DW131" s="32"/>
      <c r="DX131" s="32"/>
      <c r="DY131" s="32"/>
      <c r="DZ131" s="32"/>
      <c r="EA131" s="32"/>
      <c r="EB131" s="32"/>
      <c r="EC131" s="32"/>
      <c r="ED131" s="32"/>
      <c r="EE131" s="32"/>
      <c r="EF131" s="32"/>
      <c r="EG131" s="32"/>
      <c r="EH131" s="32"/>
      <c r="EI131" s="32"/>
      <c r="EJ131" s="32"/>
      <c r="EK131" s="32"/>
      <c r="EL131" s="32"/>
      <c r="EM131" s="32"/>
      <c r="EN131" s="32"/>
      <c r="EO131" s="32"/>
      <c r="EP131" s="32"/>
      <c r="EQ131" s="32"/>
      <c r="ER131" s="32"/>
      <c r="ES131" s="32"/>
      <c r="ET131" s="32"/>
      <c r="EU131" s="32"/>
      <c r="EV131" s="32"/>
      <c r="EW131" s="32"/>
      <c r="EX131" s="32"/>
      <c r="EY131" s="32"/>
      <c r="EZ131" s="32"/>
      <c r="FA131" s="32"/>
      <c r="FB131" s="32"/>
      <c r="FC131" s="32"/>
      <c r="FD131" s="32"/>
      <c r="FE131" s="32"/>
      <c r="FF131" s="32"/>
      <c r="FG131" s="32"/>
      <c r="FH131" s="32"/>
      <c r="FI131" s="32"/>
      <c r="FJ131" s="32"/>
      <c r="FK131" s="32"/>
      <c r="FL131" s="32"/>
      <c r="FM131" s="32"/>
      <c r="FN131" s="32"/>
      <c r="FO131" s="32"/>
      <c r="FP131" s="32"/>
      <c r="FQ131" s="32"/>
      <c r="FR131" s="32"/>
      <c r="FS131" s="32"/>
      <c r="FT131" s="32"/>
      <c r="FU131" s="32"/>
      <c r="FV131" s="32"/>
      <c r="FW131" s="32"/>
      <c r="FX131" s="32"/>
      <c r="FY131" s="32"/>
      <c r="FZ131" s="32"/>
      <c r="GA131" s="32"/>
      <c r="GB131" s="32"/>
      <c r="GC131" s="32"/>
      <c r="GD131" s="32"/>
      <c r="GE131" s="32"/>
      <c r="GF131" s="32"/>
      <c r="GG131" s="32"/>
      <c r="GH131" s="32"/>
      <c r="GI131" s="32"/>
      <c r="GJ131" s="32"/>
      <c r="GK131" s="32"/>
      <c r="GL131" s="32"/>
      <c r="GM131" s="32"/>
      <c r="GN131" s="32"/>
      <c r="GO131" s="32"/>
      <c r="GP131" s="32"/>
      <c r="GQ131" s="32"/>
      <c r="GR131" s="32"/>
      <c r="GS131" s="32"/>
      <c r="GT131" s="32"/>
      <c r="GU131" s="32"/>
      <c r="GV131" s="32"/>
      <c r="GW131" s="32"/>
      <c r="GX131" s="32"/>
      <c r="GY131" s="32"/>
      <c r="GZ131" s="32"/>
      <c r="HA131" s="32"/>
      <c r="HB131" s="32"/>
      <c r="HC131" s="32"/>
      <c r="HD131" s="32"/>
      <c r="HE131" s="32"/>
      <c r="HF131" s="32"/>
      <c r="HG131" s="32"/>
      <c r="HH131" s="32"/>
      <c r="HI131" s="32"/>
      <c r="HJ131" s="32"/>
      <c r="HK131" s="32"/>
      <c r="HL131" s="32"/>
      <c r="HM131" s="32"/>
      <c r="HN131" s="32"/>
      <c r="HO131" s="32"/>
      <c r="HP131" s="32"/>
      <c r="HQ131" s="32"/>
      <c r="HR131" s="32"/>
      <c r="HS131" s="32"/>
      <c r="HT131" s="32"/>
      <c r="HU131" s="32"/>
      <c r="HV131" s="32"/>
      <c r="HW131" s="32"/>
      <c r="HX131" s="32"/>
      <c r="HY131" s="32"/>
      <c r="HZ131" s="32"/>
      <c r="IA131" s="32"/>
      <c r="IB131" s="32"/>
      <c r="IC131" s="32"/>
      <c r="ID131" s="32"/>
      <c r="IE131" s="32"/>
      <c r="IF131" s="32"/>
      <c r="IG131" s="32"/>
      <c r="IH131" s="32"/>
      <c r="II131" s="32"/>
      <c r="IJ131" s="32"/>
      <c r="IK131" s="32"/>
      <c r="IL131" s="32"/>
      <c r="IM131" s="32"/>
      <c r="IN131" s="32"/>
      <c r="IO131" s="32"/>
      <c r="IP131" s="32"/>
      <c r="IQ131" s="32"/>
      <c r="IR131" s="32"/>
      <c r="IS131" s="32"/>
      <c r="IT131" s="32"/>
      <c r="IU131" s="32"/>
      <c r="IV131" s="32"/>
    </row>
    <row r="132" spans="1:256" x14ac:dyDescent="0.25">
      <c r="A132" s="61" t="s">
        <v>1460</v>
      </c>
      <c r="B132" s="56"/>
      <c r="C132" s="56"/>
      <c r="D132" s="56"/>
      <c r="E132" s="56"/>
      <c r="F132" s="56"/>
      <c r="G132" s="56"/>
      <c r="H132" s="56"/>
      <c r="I132" s="56"/>
      <c r="J132" s="56"/>
      <c r="K132" s="56"/>
      <c r="L132" s="63" t="s">
        <v>1790</v>
      </c>
      <c r="M132" s="244" t="s">
        <v>3326</v>
      </c>
      <c r="N132" s="32"/>
      <c r="O132" s="32"/>
      <c r="P132" s="32"/>
      <c r="Q132" s="32"/>
      <c r="R132" s="32"/>
      <c r="S132" s="32"/>
      <c r="T132" s="32"/>
      <c r="V132" s="32"/>
      <c r="W132" s="32"/>
      <c r="X132" s="32"/>
      <c r="Y132" s="32"/>
      <c r="Z132" s="32"/>
      <c r="AA132" s="32"/>
      <c r="AB132" s="32"/>
      <c r="AC132" s="32"/>
      <c r="AD132" s="32"/>
      <c r="AE132" s="32"/>
      <c r="AF132" s="32"/>
      <c r="AG132" s="32"/>
      <c r="AH132" s="32"/>
      <c r="AI132" s="32"/>
      <c r="AJ132" s="32"/>
      <c r="AK132" s="32"/>
      <c r="AL132" s="32"/>
      <c r="AM132" s="32"/>
      <c r="AN132" s="32"/>
      <c r="AO132" s="32"/>
      <c r="AP132" s="32"/>
      <c r="AQ132" s="32"/>
      <c r="AR132" s="32"/>
      <c r="AS132" s="32"/>
      <c r="AT132" s="32"/>
      <c r="AU132" s="32"/>
      <c r="AV132" s="32"/>
      <c r="AW132" s="32"/>
      <c r="AX132" s="32"/>
      <c r="AY132" s="32"/>
      <c r="AZ132" s="32"/>
      <c r="BA132" s="32"/>
      <c r="BB132" s="32"/>
      <c r="BC132" s="32"/>
      <c r="BD132" s="32"/>
      <c r="BE132" s="32"/>
      <c r="BF132" s="32"/>
      <c r="BG132" s="32"/>
      <c r="BH132" s="32"/>
      <c r="BI132" s="32"/>
      <c r="BJ132" s="32"/>
      <c r="BK132" s="32"/>
      <c r="BL132" s="32"/>
      <c r="BM132" s="32"/>
      <c r="BN132" s="32"/>
      <c r="BO132" s="32"/>
      <c r="BP132" s="32"/>
      <c r="BQ132" s="32"/>
      <c r="BR132" s="32"/>
      <c r="BS132" s="32"/>
      <c r="BT132" s="32"/>
      <c r="BU132" s="32"/>
      <c r="BV132" s="32"/>
      <c r="BW132" s="32"/>
      <c r="BX132" s="32"/>
      <c r="BY132" s="32"/>
      <c r="BZ132" s="32"/>
      <c r="CA132" s="32"/>
      <c r="CB132" s="32"/>
      <c r="CC132" s="32"/>
      <c r="CD132" s="32"/>
      <c r="CE132" s="32"/>
      <c r="CF132" s="32"/>
      <c r="CG132" s="32"/>
      <c r="CH132" s="32"/>
      <c r="CI132" s="32"/>
      <c r="CJ132" s="32"/>
      <c r="CK132" s="32"/>
      <c r="CL132" s="32"/>
      <c r="CM132" s="32"/>
      <c r="CN132" s="32"/>
      <c r="CO132" s="32"/>
      <c r="CP132" s="32"/>
      <c r="CQ132" s="32"/>
      <c r="CR132" s="32"/>
      <c r="CS132" s="32"/>
      <c r="CT132" s="32"/>
      <c r="CU132" s="32"/>
      <c r="CV132" s="32"/>
      <c r="CW132" s="32"/>
      <c r="CX132" s="32"/>
      <c r="CY132" s="32"/>
      <c r="CZ132" s="32"/>
      <c r="DA132" s="32"/>
      <c r="DB132" s="32"/>
      <c r="DC132" s="32"/>
      <c r="DD132" s="32"/>
      <c r="DE132" s="32"/>
      <c r="DF132" s="32"/>
      <c r="DG132" s="32"/>
      <c r="DH132" s="32"/>
      <c r="DI132" s="32"/>
      <c r="DJ132" s="32"/>
      <c r="DK132" s="32"/>
      <c r="DL132" s="32"/>
      <c r="DM132" s="32"/>
      <c r="DN132" s="32"/>
      <c r="DO132" s="32"/>
      <c r="DP132" s="32"/>
      <c r="DQ132" s="32"/>
      <c r="DR132" s="32"/>
      <c r="DS132" s="32"/>
      <c r="DT132" s="32"/>
      <c r="DU132" s="32"/>
      <c r="DV132" s="32"/>
      <c r="DW132" s="32"/>
      <c r="DX132" s="32"/>
      <c r="DY132" s="32"/>
      <c r="DZ132" s="32"/>
      <c r="EA132" s="32"/>
      <c r="EB132" s="32"/>
      <c r="EC132" s="32"/>
      <c r="ED132" s="32"/>
      <c r="EE132" s="32"/>
      <c r="EF132" s="32"/>
      <c r="EG132" s="32"/>
      <c r="EH132" s="32"/>
      <c r="EI132" s="32"/>
      <c r="EJ132" s="32"/>
      <c r="EK132" s="32"/>
      <c r="EL132" s="32"/>
      <c r="EM132" s="32"/>
      <c r="EN132" s="32"/>
      <c r="EO132" s="32"/>
      <c r="EP132" s="32"/>
      <c r="EQ132" s="32"/>
      <c r="ER132" s="32"/>
      <c r="ES132" s="32"/>
      <c r="ET132" s="32"/>
      <c r="EU132" s="32"/>
      <c r="EV132" s="32"/>
      <c r="EW132" s="32"/>
      <c r="EX132" s="32"/>
      <c r="EY132" s="32"/>
      <c r="EZ132" s="32"/>
      <c r="FA132" s="32"/>
      <c r="FB132" s="32"/>
      <c r="FC132" s="32"/>
      <c r="FD132" s="32"/>
      <c r="FE132" s="32"/>
      <c r="FF132" s="32"/>
      <c r="FG132" s="32"/>
      <c r="FH132" s="32"/>
      <c r="FI132" s="32"/>
      <c r="FJ132" s="32"/>
      <c r="FK132" s="32"/>
      <c r="FL132" s="32"/>
      <c r="FM132" s="32"/>
      <c r="FN132" s="32"/>
      <c r="FO132" s="32"/>
      <c r="FP132" s="32"/>
      <c r="FQ132" s="32"/>
      <c r="FR132" s="32"/>
      <c r="FS132" s="32"/>
      <c r="FT132" s="32"/>
      <c r="FU132" s="32"/>
      <c r="FV132" s="32"/>
      <c r="FW132" s="32"/>
      <c r="FX132" s="32"/>
      <c r="FY132" s="32"/>
      <c r="FZ132" s="32"/>
      <c r="GA132" s="32"/>
      <c r="GB132" s="32"/>
      <c r="GC132" s="32"/>
      <c r="GD132" s="32"/>
      <c r="GE132" s="32"/>
      <c r="GF132" s="32"/>
      <c r="GG132" s="32"/>
      <c r="GH132" s="32"/>
      <c r="GI132" s="32"/>
      <c r="GJ132" s="32"/>
      <c r="GK132" s="32"/>
      <c r="GL132" s="32"/>
      <c r="GM132" s="32"/>
      <c r="GN132" s="32"/>
      <c r="GO132" s="32"/>
      <c r="GP132" s="32"/>
      <c r="GQ132" s="32"/>
      <c r="GR132" s="32"/>
      <c r="GS132" s="32"/>
      <c r="GT132" s="32"/>
      <c r="GU132" s="32"/>
      <c r="GV132" s="32"/>
      <c r="GW132" s="32"/>
      <c r="GX132" s="32"/>
      <c r="GY132" s="32"/>
      <c r="GZ132" s="32"/>
      <c r="HA132" s="32"/>
      <c r="HB132" s="32"/>
      <c r="HC132" s="32"/>
      <c r="HD132" s="32"/>
      <c r="HE132" s="32"/>
      <c r="HF132" s="32"/>
      <c r="HG132" s="32"/>
      <c r="HH132" s="32"/>
      <c r="HI132" s="32"/>
      <c r="HJ132" s="32"/>
      <c r="HK132" s="32"/>
      <c r="HL132" s="32"/>
      <c r="HM132" s="32"/>
      <c r="HN132" s="32"/>
      <c r="HO132" s="32"/>
      <c r="HP132" s="32"/>
      <c r="HQ132" s="32"/>
      <c r="HR132" s="32"/>
      <c r="HS132" s="32"/>
      <c r="HT132" s="32"/>
      <c r="HU132" s="32"/>
      <c r="HV132" s="32"/>
      <c r="HW132" s="32"/>
      <c r="HX132" s="32"/>
      <c r="HY132" s="32"/>
      <c r="HZ132" s="32"/>
      <c r="IA132" s="32"/>
      <c r="IB132" s="32"/>
      <c r="IC132" s="32"/>
      <c r="ID132" s="32"/>
      <c r="IE132" s="32"/>
      <c r="IF132" s="32"/>
      <c r="IG132" s="32"/>
      <c r="IH132" s="32"/>
      <c r="II132" s="32"/>
      <c r="IJ132" s="32"/>
      <c r="IK132" s="32"/>
      <c r="IL132" s="32"/>
      <c r="IM132" s="32"/>
      <c r="IN132" s="32"/>
      <c r="IO132" s="32"/>
      <c r="IP132" s="32"/>
      <c r="IQ132" s="32"/>
      <c r="IR132" s="32"/>
      <c r="IS132" s="32"/>
      <c r="IT132" s="32"/>
      <c r="IU132" s="32"/>
      <c r="IV132" s="32"/>
    </row>
    <row r="133" spans="1:256" x14ac:dyDescent="0.25">
      <c r="A133" s="61" t="s">
        <v>2874</v>
      </c>
      <c r="B133" s="56"/>
      <c r="C133" s="56"/>
      <c r="D133" s="56"/>
      <c r="E133" s="56"/>
      <c r="F133" s="56"/>
      <c r="G133" s="56"/>
      <c r="H133" s="56"/>
      <c r="I133" s="56"/>
      <c r="J133" s="56"/>
      <c r="K133" s="56"/>
      <c r="L133" s="63" t="s">
        <v>1487</v>
      </c>
      <c r="M133" s="244" t="s">
        <v>3327</v>
      </c>
      <c r="N133" s="32"/>
      <c r="O133" s="32"/>
      <c r="P133" s="32"/>
      <c r="Q133" s="32"/>
      <c r="R133" s="32"/>
      <c r="S133" s="32"/>
      <c r="T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2"/>
      <c r="AZ133" s="32"/>
      <c r="BA133" s="32"/>
      <c r="BB133" s="32"/>
      <c r="BC133" s="32"/>
      <c r="BD133" s="32"/>
      <c r="BE133" s="32"/>
      <c r="BF133" s="32"/>
      <c r="BG133" s="32"/>
      <c r="BH133" s="32"/>
      <c r="BI133" s="32"/>
      <c r="BJ133" s="32"/>
      <c r="BK133" s="32"/>
      <c r="BL133" s="32"/>
      <c r="BM133" s="32"/>
      <c r="BN133" s="32"/>
      <c r="BO133" s="32"/>
      <c r="BP133" s="32"/>
      <c r="BQ133" s="32"/>
      <c r="BR133" s="32"/>
      <c r="BS133" s="32"/>
      <c r="BT133" s="32"/>
      <c r="BU133" s="32"/>
      <c r="BV133" s="32"/>
      <c r="BW133" s="32"/>
      <c r="BX133" s="32"/>
      <c r="BY133" s="32"/>
      <c r="BZ133" s="32"/>
      <c r="CA133" s="32"/>
      <c r="CB133" s="32"/>
      <c r="CC133" s="32"/>
      <c r="CD133" s="32"/>
      <c r="CE133" s="32"/>
      <c r="CF133" s="32"/>
      <c r="CG133" s="32"/>
      <c r="CH133" s="32"/>
      <c r="CI133" s="32"/>
      <c r="CJ133" s="32"/>
      <c r="CK133" s="32"/>
      <c r="CL133" s="32"/>
      <c r="CM133" s="32"/>
      <c r="CN133" s="32"/>
      <c r="CO133" s="32"/>
      <c r="CP133" s="32"/>
      <c r="CQ133" s="32"/>
      <c r="CR133" s="32"/>
      <c r="CS133" s="32"/>
      <c r="CT133" s="32"/>
      <c r="CU133" s="32"/>
      <c r="CV133" s="32"/>
      <c r="CW133" s="32"/>
      <c r="CX133" s="32"/>
      <c r="CY133" s="32"/>
      <c r="CZ133" s="32"/>
      <c r="DA133" s="32"/>
      <c r="DB133" s="32"/>
      <c r="DC133" s="32"/>
      <c r="DD133" s="32"/>
      <c r="DE133" s="32"/>
      <c r="DF133" s="32"/>
      <c r="DG133" s="32"/>
      <c r="DH133" s="32"/>
      <c r="DI133" s="32"/>
      <c r="DJ133" s="32"/>
      <c r="DK133" s="32"/>
      <c r="DL133" s="32"/>
      <c r="DM133" s="32"/>
      <c r="DN133" s="32"/>
      <c r="DO133" s="32"/>
      <c r="DP133" s="32"/>
      <c r="DQ133" s="32"/>
      <c r="DR133" s="32"/>
      <c r="DS133" s="32"/>
      <c r="DT133" s="32"/>
      <c r="DU133" s="32"/>
      <c r="DV133" s="32"/>
      <c r="DW133" s="32"/>
      <c r="DX133" s="32"/>
      <c r="DY133" s="32"/>
      <c r="DZ133" s="32"/>
      <c r="EA133" s="32"/>
      <c r="EB133" s="32"/>
      <c r="EC133" s="32"/>
      <c r="ED133" s="32"/>
      <c r="EE133" s="32"/>
      <c r="EF133" s="32"/>
      <c r="EG133" s="32"/>
      <c r="EH133" s="32"/>
      <c r="EI133" s="32"/>
      <c r="EJ133" s="32"/>
      <c r="EK133" s="32"/>
      <c r="EL133" s="32"/>
      <c r="EM133" s="32"/>
      <c r="EN133" s="32"/>
      <c r="EO133" s="32"/>
      <c r="EP133" s="32"/>
      <c r="EQ133" s="32"/>
      <c r="ER133" s="32"/>
      <c r="ES133" s="32"/>
      <c r="ET133" s="32"/>
      <c r="EU133" s="32"/>
      <c r="EV133" s="32"/>
      <c r="EW133" s="32"/>
      <c r="EX133" s="32"/>
      <c r="EY133" s="32"/>
      <c r="EZ133" s="32"/>
      <c r="FA133" s="32"/>
      <c r="FB133" s="32"/>
      <c r="FC133" s="32"/>
      <c r="FD133" s="32"/>
      <c r="FE133" s="32"/>
      <c r="FF133" s="32"/>
      <c r="FG133" s="32"/>
      <c r="FH133" s="32"/>
      <c r="FI133" s="32"/>
      <c r="FJ133" s="32"/>
      <c r="FK133" s="32"/>
      <c r="FL133" s="32"/>
      <c r="FM133" s="32"/>
      <c r="FN133" s="32"/>
      <c r="FO133" s="32"/>
      <c r="FP133" s="32"/>
      <c r="FQ133" s="32"/>
      <c r="FR133" s="32"/>
      <c r="FS133" s="32"/>
      <c r="FT133" s="32"/>
      <c r="FU133" s="32"/>
      <c r="FV133" s="32"/>
      <c r="FW133" s="32"/>
      <c r="FX133" s="32"/>
      <c r="FY133" s="32"/>
      <c r="FZ133" s="32"/>
      <c r="GA133" s="32"/>
      <c r="GB133" s="32"/>
      <c r="GC133" s="32"/>
      <c r="GD133" s="32"/>
      <c r="GE133" s="32"/>
      <c r="GF133" s="32"/>
      <c r="GG133" s="32"/>
      <c r="GH133" s="32"/>
      <c r="GI133" s="32"/>
      <c r="GJ133" s="32"/>
      <c r="GK133" s="32"/>
      <c r="GL133" s="32"/>
      <c r="GM133" s="32"/>
      <c r="GN133" s="32"/>
      <c r="GO133" s="32"/>
      <c r="GP133" s="32"/>
      <c r="GQ133" s="32"/>
      <c r="GR133" s="32"/>
      <c r="GS133" s="32"/>
      <c r="GT133" s="32"/>
      <c r="GU133" s="32"/>
      <c r="GV133" s="32"/>
      <c r="GW133" s="32"/>
      <c r="GX133" s="32"/>
      <c r="GY133" s="32"/>
      <c r="GZ133" s="32"/>
      <c r="HA133" s="32"/>
      <c r="HB133" s="32"/>
      <c r="HC133" s="32"/>
      <c r="HD133" s="32"/>
      <c r="HE133" s="32"/>
      <c r="HF133" s="32"/>
      <c r="HG133" s="32"/>
      <c r="HH133" s="32"/>
      <c r="HI133" s="32"/>
      <c r="HJ133" s="32"/>
      <c r="HK133" s="32"/>
      <c r="HL133" s="32"/>
      <c r="HM133" s="32"/>
      <c r="HN133" s="32"/>
      <c r="HO133" s="32"/>
      <c r="HP133" s="32"/>
      <c r="HQ133" s="32"/>
      <c r="HR133" s="32"/>
      <c r="HS133" s="32"/>
      <c r="HT133" s="32"/>
      <c r="HU133" s="32"/>
      <c r="HV133" s="32"/>
      <c r="HW133" s="32"/>
      <c r="HX133" s="32"/>
      <c r="HY133" s="32"/>
      <c r="HZ133" s="32"/>
      <c r="IA133" s="32"/>
      <c r="IB133" s="32"/>
      <c r="IC133" s="32"/>
      <c r="ID133" s="32"/>
      <c r="IE133" s="32"/>
      <c r="IF133" s="32"/>
      <c r="IG133" s="32"/>
      <c r="IH133" s="32"/>
      <c r="II133" s="32"/>
      <c r="IJ133" s="32"/>
      <c r="IK133" s="32"/>
      <c r="IL133" s="32"/>
      <c r="IM133" s="32"/>
      <c r="IN133" s="32"/>
      <c r="IO133" s="32"/>
      <c r="IP133" s="32"/>
      <c r="IQ133" s="32"/>
      <c r="IR133" s="32"/>
      <c r="IS133" s="32"/>
      <c r="IT133" s="32"/>
      <c r="IU133" s="32"/>
      <c r="IV133" s="32"/>
    </row>
    <row r="134" spans="1:256" x14ac:dyDescent="0.25">
      <c r="A134" s="61" t="s">
        <v>1849</v>
      </c>
      <c r="B134" s="56"/>
      <c r="C134" s="56"/>
      <c r="D134" s="56"/>
      <c r="E134" s="56"/>
      <c r="F134" s="56"/>
      <c r="G134" s="56"/>
      <c r="H134" s="56"/>
      <c r="I134" s="56"/>
      <c r="J134" s="56"/>
      <c r="K134" s="56"/>
      <c r="L134" s="63" t="s">
        <v>1785</v>
      </c>
      <c r="M134" s="244" t="s">
        <v>878</v>
      </c>
      <c r="N134" s="32"/>
      <c r="O134" s="32"/>
      <c r="P134" s="32"/>
      <c r="Q134" s="32"/>
      <c r="R134" s="32"/>
      <c r="S134" s="32"/>
      <c r="T134" s="32"/>
      <c r="V134" s="32"/>
      <c r="W134" s="32"/>
      <c r="X134" s="32"/>
      <c r="Y134" s="32"/>
      <c r="Z134" s="32"/>
      <c r="AA134" s="32"/>
      <c r="AB134" s="32"/>
      <c r="AC134" s="32"/>
      <c r="AD134" s="32"/>
      <c r="AE134" s="32"/>
      <c r="AF134" s="32"/>
      <c r="AG134" s="32"/>
      <c r="AH134" s="32"/>
      <c r="AI134" s="32"/>
      <c r="AJ134" s="32"/>
      <c r="AK134" s="32"/>
      <c r="AL134" s="32"/>
      <c r="AM134" s="32"/>
      <c r="AN134" s="32"/>
      <c r="AO134" s="32"/>
      <c r="AP134" s="32"/>
      <c r="AQ134" s="32"/>
      <c r="AR134" s="32"/>
      <c r="AS134" s="32"/>
      <c r="AT134" s="32"/>
      <c r="AU134" s="32"/>
      <c r="AV134" s="32"/>
      <c r="AW134" s="32"/>
      <c r="AX134" s="32"/>
      <c r="AY134" s="32"/>
      <c r="AZ134" s="32"/>
      <c r="BA134" s="32"/>
      <c r="BB134" s="32"/>
      <c r="BC134" s="32"/>
      <c r="BD134" s="32"/>
      <c r="BE134" s="32"/>
      <c r="BF134" s="32"/>
      <c r="BG134" s="32"/>
      <c r="BH134" s="32"/>
      <c r="BI134" s="32"/>
      <c r="BJ134" s="32"/>
      <c r="BK134" s="32"/>
      <c r="BL134" s="32"/>
      <c r="BM134" s="32"/>
      <c r="BN134" s="32"/>
      <c r="BO134" s="32"/>
      <c r="BP134" s="32"/>
      <c r="BQ134" s="32"/>
      <c r="BR134" s="32"/>
      <c r="BS134" s="32"/>
      <c r="BT134" s="32"/>
      <c r="BU134" s="32"/>
      <c r="BV134" s="32"/>
      <c r="BW134" s="32"/>
      <c r="BX134" s="32"/>
      <c r="BY134" s="32"/>
      <c r="BZ134" s="32"/>
      <c r="CA134" s="32"/>
      <c r="CB134" s="32"/>
      <c r="CC134" s="32"/>
      <c r="CD134" s="32"/>
      <c r="CE134" s="32"/>
      <c r="CF134" s="32"/>
      <c r="CG134" s="32"/>
      <c r="CH134" s="32"/>
      <c r="CI134" s="32"/>
      <c r="CJ134" s="32"/>
      <c r="CK134" s="32"/>
      <c r="CL134" s="32"/>
      <c r="CM134" s="32"/>
      <c r="CN134" s="32"/>
      <c r="CO134" s="32"/>
      <c r="CP134" s="32"/>
      <c r="CQ134" s="32"/>
      <c r="CR134" s="32"/>
      <c r="CS134" s="32"/>
      <c r="CT134" s="32"/>
      <c r="CU134" s="32"/>
      <c r="CV134" s="32"/>
      <c r="CW134" s="32"/>
      <c r="CX134" s="32"/>
      <c r="CY134" s="32"/>
      <c r="CZ134" s="32"/>
      <c r="DA134" s="32"/>
      <c r="DB134" s="32"/>
      <c r="DC134" s="32"/>
      <c r="DD134" s="32"/>
      <c r="DE134" s="32"/>
      <c r="DF134" s="32"/>
      <c r="DG134" s="32"/>
      <c r="DH134" s="32"/>
      <c r="DI134" s="32"/>
      <c r="DJ134" s="32"/>
      <c r="DK134" s="32"/>
      <c r="DL134" s="32"/>
      <c r="DM134" s="32"/>
      <c r="DN134" s="32"/>
      <c r="DO134" s="32"/>
      <c r="DP134" s="32"/>
      <c r="DQ134" s="32"/>
      <c r="DR134" s="32"/>
      <c r="DS134" s="32"/>
      <c r="DT134" s="32"/>
      <c r="DU134" s="32"/>
      <c r="DV134" s="32"/>
      <c r="DW134" s="32"/>
      <c r="DX134" s="32"/>
      <c r="DY134" s="32"/>
      <c r="DZ134" s="32"/>
      <c r="EA134" s="32"/>
      <c r="EB134" s="32"/>
      <c r="EC134" s="32"/>
      <c r="ED134" s="32"/>
      <c r="EE134" s="32"/>
      <c r="EF134" s="32"/>
      <c r="EG134" s="32"/>
      <c r="EH134" s="32"/>
      <c r="EI134" s="32"/>
      <c r="EJ134" s="32"/>
      <c r="EK134" s="32"/>
      <c r="EL134" s="32"/>
      <c r="EM134" s="32"/>
      <c r="EN134" s="32"/>
      <c r="EO134" s="32"/>
      <c r="EP134" s="32"/>
      <c r="EQ134" s="32"/>
      <c r="ER134" s="32"/>
      <c r="ES134" s="32"/>
      <c r="ET134" s="32"/>
      <c r="EU134" s="32"/>
      <c r="EV134" s="32"/>
      <c r="EW134" s="32"/>
      <c r="EX134" s="32"/>
      <c r="EY134" s="32"/>
      <c r="EZ134" s="32"/>
      <c r="FA134" s="32"/>
      <c r="FB134" s="32"/>
      <c r="FC134" s="32"/>
      <c r="FD134" s="32"/>
      <c r="FE134" s="32"/>
      <c r="FF134" s="32"/>
      <c r="FG134" s="32"/>
      <c r="FH134" s="32"/>
      <c r="FI134" s="32"/>
      <c r="FJ134" s="32"/>
      <c r="FK134" s="32"/>
      <c r="FL134" s="32"/>
      <c r="FM134" s="32"/>
      <c r="FN134" s="32"/>
      <c r="FO134" s="32"/>
      <c r="FP134" s="32"/>
      <c r="FQ134" s="32"/>
      <c r="FR134" s="32"/>
      <c r="FS134" s="32"/>
      <c r="FT134" s="32"/>
      <c r="FU134" s="32"/>
      <c r="FV134" s="32"/>
      <c r="FW134" s="32"/>
      <c r="FX134" s="32"/>
      <c r="FY134" s="32"/>
      <c r="FZ134" s="32"/>
      <c r="GA134" s="32"/>
      <c r="GB134" s="32"/>
      <c r="GC134" s="32"/>
      <c r="GD134" s="32"/>
      <c r="GE134" s="32"/>
      <c r="GF134" s="32"/>
      <c r="GG134" s="32"/>
      <c r="GH134" s="32"/>
      <c r="GI134" s="32"/>
      <c r="GJ134" s="32"/>
      <c r="GK134" s="32"/>
      <c r="GL134" s="32"/>
      <c r="GM134" s="32"/>
      <c r="GN134" s="32"/>
      <c r="GO134" s="32"/>
      <c r="GP134" s="32"/>
      <c r="GQ134" s="32"/>
      <c r="GR134" s="32"/>
      <c r="GS134" s="32"/>
      <c r="GT134" s="32"/>
      <c r="GU134" s="32"/>
      <c r="GV134" s="32"/>
      <c r="GW134" s="32"/>
      <c r="GX134" s="32"/>
      <c r="GY134" s="32"/>
      <c r="GZ134" s="32"/>
      <c r="HA134" s="32"/>
      <c r="HB134" s="32"/>
      <c r="HC134" s="32"/>
      <c r="HD134" s="32"/>
      <c r="HE134" s="32"/>
      <c r="HF134" s="32"/>
      <c r="HG134" s="32"/>
      <c r="HH134" s="32"/>
      <c r="HI134" s="32"/>
      <c r="HJ134" s="32"/>
      <c r="HK134" s="32"/>
      <c r="HL134" s="32"/>
      <c r="HM134" s="32"/>
      <c r="HN134" s="32"/>
      <c r="HO134" s="32"/>
      <c r="HP134" s="32"/>
      <c r="HQ134" s="32"/>
      <c r="HR134" s="32"/>
      <c r="HS134" s="32"/>
      <c r="HT134" s="32"/>
      <c r="HU134" s="32"/>
      <c r="HV134" s="32"/>
      <c r="HW134" s="32"/>
      <c r="HX134" s="32"/>
      <c r="HY134" s="32"/>
      <c r="HZ134" s="32"/>
      <c r="IA134" s="32"/>
      <c r="IB134" s="32"/>
      <c r="IC134" s="32"/>
      <c r="ID134" s="32"/>
      <c r="IE134" s="32"/>
      <c r="IF134" s="32"/>
      <c r="IG134" s="32"/>
      <c r="IH134" s="32"/>
      <c r="II134" s="32"/>
      <c r="IJ134" s="32"/>
      <c r="IK134" s="32"/>
      <c r="IL134" s="32"/>
      <c r="IM134" s="32"/>
      <c r="IN134" s="32"/>
      <c r="IO134" s="32"/>
      <c r="IP134" s="32"/>
      <c r="IQ134" s="32"/>
      <c r="IR134" s="32"/>
      <c r="IS134" s="32"/>
      <c r="IT134" s="32"/>
      <c r="IU134" s="32"/>
      <c r="IV134" s="32"/>
    </row>
    <row r="135" spans="1:256" x14ac:dyDescent="0.25">
      <c r="A135" s="61" t="s">
        <v>1834</v>
      </c>
      <c r="B135" s="56"/>
      <c r="C135" s="56"/>
      <c r="D135" s="56"/>
      <c r="E135" s="56"/>
      <c r="F135" s="56"/>
      <c r="G135" s="56"/>
      <c r="H135" s="56"/>
      <c r="I135" s="56"/>
      <c r="J135" s="56"/>
      <c r="K135" s="56"/>
      <c r="L135" s="63" t="s">
        <v>1784</v>
      </c>
      <c r="M135" s="244" t="s">
        <v>3328</v>
      </c>
      <c r="N135" s="32"/>
      <c r="O135" s="32"/>
      <c r="P135" s="32"/>
      <c r="Q135" s="32"/>
      <c r="R135" s="32"/>
      <c r="S135" s="32"/>
      <c r="T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c r="AY135" s="32"/>
      <c r="AZ135" s="32"/>
      <c r="BA135" s="32"/>
      <c r="BB135" s="32"/>
      <c r="BC135" s="32"/>
      <c r="BD135" s="32"/>
      <c r="BE135" s="32"/>
      <c r="BF135" s="32"/>
      <c r="BG135" s="32"/>
      <c r="BH135" s="32"/>
      <c r="BI135" s="32"/>
      <c r="BJ135" s="32"/>
      <c r="BK135" s="32"/>
      <c r="BL135" s="32"/>
      <c r="BM135" s="32"/>
      <c r="BN135" s="32"/>
      <c r="BO135" s="32"/>
      <c r="BP135" s="32"/>
      <c r="BQ135" s="32"/>
      <c r="BR135" s="32"/>
      <c r="BS135" s="32"/>
      <c r="BT135" s="32"/>
      <c r="BU135" s="32"/>
      <c r="BV135" s="32"/>
      <c r="BW135" s="32"/>
      <c r="BX135" s="32"/>
      <c r="BY135" s="32"/>
      <c r="BZ135" s="32"/>
      <c r="CA135" s="32"/>
      <c r="CB135" s="32"/>
      <c r="CC135" s="32"/>
      <c r="CD135" s="32"/>
      <c r="CE135" s="32"/>
      <c r="CF135" s="32"/>
      <c r="CG135" s="32"/>
      <c r="CH135" s="32"/>
      <c r="CI135" s="32"/>
      <c r="CJ135" s="32"/>
      <c r="CK135" s="32"/>
      <c r="CL135" s="32"/>
      <c r="CM135" s="32"/>
      <c r="CN135" s="32"/>
      <c r="CO135" s="32"/>
      <c r="CP135" s="32"/>
      <c r="CQ135" s="32"/>
      <c r="CR135" s="32"/>
      <c r="CS135" s="32"/>
      <c r="CT135" s="32"/>
      <c r="CU135" s="32"/>
      <c r="CV135" s="32"/>
      <c r="CW135" s="32"/>
      <c r="CX135" s="32"/>
      <c r="CY135" s="32"/>
      <c r="CZ135" s="32"/>
      <c r="DA135" s="32"/>
      <c r="DB135" s="32"/>
      <c r="DC135" s="32"/>
      <c r="DD135" s="32"/>
      <c r="DE135" s="32"/>
      <c r="DF135" s="32"/>
      <c r="DG135" s="32"/>
      <c r="DH135" s="32"/>
      <c r="DI135" s="32"/>
      <c r="DJ135" s="32"/>
      <c r="DK135" s="32"/>
      <c r="DL135" s="32"/>
      <c r="DM135" s="32"/>
      <c r="DN135" s="32"/>
      <c r="DO135" s="32"/>
      <c r="DP135" s="32"/>
      <c r="DQ135" s="32"/>
      <c r="DR135" s="32"/>
      <c r="DS135" s="32"/>
      <c r="DT135" s="32"/>
      <c r="DU135" s="32"/>
      <c r="DV135" s="32"/>
      <c r="DW135" s="32"/>
      <c r="DX135" s="32"/>
      <c r="DY135" s="32"/>
      <c r="DZ135" s="32"/>
      <c r="EA135" s="32"/>
      <c r="EB135" s="32"/>
      <c r="EC135" s="32"/>
      <c r="ED135" s="32"/>
      <c r="EE135" s="32"/>
      <c r="EF135" s="32"/>
      <c r="EG135" s="32"/>
      <c r="EH135" s="32"/>
      <c r="EI135" s="32"/>
      <c r="EJ135" s="32"/>
      <c r="EK135" s="32"/>
      <c r="EL135" s="32"/>
      <c r="EM135" s="32"/>
      <c r="EN135" s="32"/>
      <c r="EO135" s="32"/>
      <c r="EP135" s="32"/>
      <c r="EQ135" s="32"/>
      <c r="ER135" s="32"/>
      <c r="ES135" s="32"/>
      <c r="ET135" s="32"/>
      <c r="EU135" s="32"/>
      <c r="EV135" s="32"/>
      <c r="EW135" s="32"/>
      <c r="EX135" s="32"/>
      <c r="EY135" s="32"/>
      <c r="EZ135" s="32"/>
      <c r="FA135" s="32"/>
      <c r="FB135" s="32"/>
      <c r="FC135" s="32"/>
      <c r="FD135" s="32"/>
      <c r="FE135" s="32"/>
      <c r="FF135" s="32"/>
      <c r="FG135" s="32"/>
      <c r="FH135" s="32"/>
      <c r="FI135" s="32"/>
      <c r="FJ135" s="32"/>
      <c r="FK135" s="32"/>
      <c r="FL135" s="32"/>
      <c r="FM135" s="32"/>
      <c r="FN135" s="32"/>
      <c r="FO135" s="32"/>
      <c r="FP135" s="32"/>
      <c r="FQ135" s="32"/>
      <c r="FR135" s="32"/>
      <c r="FS135" s="32"/>
      <c r="FT135" s="32"/>
      <c r="FU135" s="32"/>
      <c r="FV135" s="32"/>
      <c r="FW135" s="32"/>
      <c r="FX135" s="32"/>
      <c r="FY135" s="32"/>
      <c r="FZ135" s="32"/>
      <c r="GA135" s="32"/>
      <c r="GB135" s="32"/>
      <c r="GC135" s="32"/>
      <c r="GD135" s="32"/>
      <c r="GE135" s="32"/>
      <c r="GF135" s="32"/>
      <c r="GG135" s="32"/>
      <c r="GH135" s="32"/>
      <c r="GI135" s="32"/>
      <c r="GJ135" s="32"/>
      <c r="GK135" s="32"/>
      <c r="GL135" s="32"/>
      <c r="GM135" s="32"/>
      <c r="GN135" s="32"/>
      <c r="GO135" s="32"/>
      <c r="GP135" s="32"/>
      <c r="GQ135" s="32"/>
      <c r="GR135" s="32"/>
      <c r="GS135" s="32"/>
      <c r="GT135" s="32"/>
      <c r="GU135" s="32"/>
      <c r="GV135" s="32"/>
      <c r="GW135" s="32"/>
      <c r="GX135" s="32"/>
      <c r="GY135" s="32"/>
      <c r="GZ135" s="32"/>
      <c r="HA135" s="32"/>
      <c r="HB135" s="32"/>
      <c r="HC135" s="32"/>
      <c r="HD135" s="32"/>
      <c r="HE135" s="32"/>
      <c r="HF135" s="32"/>
      <c r="HG135" s="32"/>
      <c r="HH135" s="32"/>
      <c r="HI135" s="32"/>
      <c r="HJ135" s="32"/>
      <c r="HK135" s="32"/>
      <c r="HL135" s="32"/>
      <c r="HM135" s="32"/>
      <c r="HN135" s="32"/>
      <c r="HO135" s="32"/>
      <c r="HP135" s="32"/>
      <c r="HQ135" s="32"/>
      <c r="HR135" s="32"/>
      <c r="HS135" s="32"/>
      <c r="HT135" s="32"/>
      <c r="HU135" s="32"/>
      <c r="HV135" s="32"/>
      <c r="HW135" s="32"/>
      <c r="HX135" s="32"/>
      <c r="HY135" s="32"/>
      <c r="HZ135" s="32"/>
      <c r="IA135" s="32"/>
      <c r="IB135" s="32"/>
      <c r="IC135" s="32"/>
      <c r="ID135" s="32"/>
      <c r="IE135" s="32"/>
      <c r="IF135" s="32"/>
      <c r="IG135" s="32"/>
      <c r="IH135" s="32"/>
      <c r="II135" s="32"/>
      <c r="IJ135" s="32"/>
      <c r="IK135" s="32"/>
      <c r="IL135" s="32"/>
      <c r="IM135" s="32"/>
      <c r="IN135" s="32"/>
      <c r="IO135" s="32"/>
      <c r="IP135" s="32"/>
      <c r="IQ135" s="32"/>
      <c r="IR135" s="32"/>
      <c r="IS135" s="32"/>
      <c r="IT135" s="32"/>
      <c r="IU135" s="32"/>
      <c r="IV135" s="32"/>
    </row>
    <row r="136" spans="1:256" x14ac:dyDescent="0.25">
      <c r="A136" s="61" t="s">
        <v>1811</v>
      </c>
      <c r="B136" s="56"/>
      <c r="C136" s="56"/>
      <c r="D136" s="56"/>
      <c r="E136" s="56"/>
      <c r="F136" s="56"/>
      <c r="G136" s="56"/>
      <c r="H136" s="56"/>
      <c r="I136" s="56"/>
      <c r="J136" s="56"/>
      <c r="K136" s="56"/>
      <c r="L136" s="63" t="s">
        <v>1492</v>
      </c>
      <c r="M136" s="244" t="s">
        <v>3329</v>
      </c>
      <c r="N136" s="32"/>
      <c r="O136" s="32"/>
      <c r="P136" s="32"/>
      <c r="Q136" s="32"/>
      <c r="R136" s="32"/>
      <c r="S136" s="32"/>
      <c r="T136" s="32"/>
      <c r="V136" s="32"/>
      <c r="W136" s="32"/>
      <c r="X136" s="32"/>
      <c r="Y136" s="32"/>
      <c r="Z136" s="32"/>
      <c r="AA136" s="32"/>
      <c r="AB136" s="32"/>
      <c r="AC136" s="32"/>
      <c r="AD136" s="32"/>
      <c r="AE136" s="32"/>
      <c r="AF136" s="32"/>
      <c r="AG136" s="32"/>
      <c r="AH136" s="32"/>
      <c r="AI136" s="32"/>
      <c r="AJ136" s="32"/>
      <c r="AK136" s="32"/>
      <c r="AL136" s="32"/>
      <c r="AM136" s="32"/>
      <c r="AN136" s="32"/>
      <c r="AO136" s="32"/>
      <c r="AP136" s="32"/>
      <c r="AQ136" s="32"/>
      <c r="AR136" s="32"/>
      <c r="AS136" s="32"/>
      <c r="AT136" s="32"/>
      <c r="AU136" s="32"/>
      <c r="AV136" s="32"/>
      <c r="AW136" s="32"/>
      <c r="AX136" s="32"/>
      <c r="AY136" s="32"/>
      <c r="AZ136" s="32"/>
      <c r="BA136" s="32"/>
      <c r="BB136" s="32"/>
      <c r="BC136" s="32"/>
      <c r="BD136" s="32"/>
      <c r="BE136" s="32"/>
      <c r="BF136" s="32"/>
      <c r="BG136" s="32"/>
      <c r="BH136" s="32"/>
      <c r="BI136" s="32"/>
      <c r="BJ136" s="32"/>
      <c r="BK136" s="32"/>
      <c r="BL136" s="32"/>
      <c r="BM136" s="32"/>
      <c r="BN136" s="32"/>
      <c r="BO136" s="32"/>
      <c r="BP136" s="32"/>
      <c r="BQ136" s="32"/>
      <c r="BR136" s="32"/>
      <c r="BS136" s="32"/>
      <c r="BT136" s="32"/>
      <c r="BU136" s="32"/>
      <c r="BV136" s="32"/>
      <c r="BW136" s="32"/>
      <c r="BX136" s="32"/>
      <c r="BY136" s="32"/>
      <c r="BZ136" s="32"/>
      <c r="CA136" s="32"/>
      <c r="CB136" s="32"/>
      <c r="CC136" s="32"/>
      <c r="CD136" s="32"/>
      <c r="CE136" s="32"/>
      <c r="CF136" s="32"/>
      <c r="CG136" s="32"/>
      <c r="CH136" s="32"/>
      <c r="CI136" s="32"/>
      <c r="CJ136" s="32"/>
      <c r="CK136" s="32"/>
      <c r="CL136" s="32"/>
      <c r="CM136" s="32"/>
      <c r="CN136" s="32"/>
      <c r="CO136" s="32"/>
      <c r="CP136" s="32"/>
      <c r="CQ136" s="32"/>
      <c r="CR136" s="32"/>
      <c r="CS136" s="32"/>
      <c r="CT136" s="32"/>
      <c r="CU136" s="32"/>
      <c r="CV136" s="32"/>
      <c r="CW136" s="32"/>
      <c r="CX136" s="32"/>
      <c r="CY136" s="32"/>
      <c r="CZ136" s="32"/>
      <c r="DA136" s="32"/>
      <c r="DB136" s="32"/>
      <c r="DC136" s="32"/>
      <c r="DD136" s="32"/>
      <c r="DE136" s="32"/>
      <c r="DF136" s="32"/>
      <c r="DG136" s="32"/>
      <c r="DH136" s="32"/>
      <c r="DI136" s="32"/>
      <c r="DJ136" s="32"/>
      <c r="DK136" s="32"/>
      <c r="DL136" s="32"/>
      <c r="DM136" s="32"/>
      <c r="DN136" s="32"/>
      <c r="DO136" s="32"/>
      <c r="DP136" s="32"/>
      <c r="DQ136" s="32"/>
      <c r="DR136" s="32"/>
      <c r="DS136" s="32"/>
      <c r="DT136" s="32"/>
      <c r="DU136" s="32"/>
      <c r="DV136" s="32"/>
      <c r="DW136" s="32"/>
      <c r="DX136" s="32"/>
      <c r="DY136" s="32"/>
      <c r="DZ136" s="32"/>
      <c r="EA136" s="32"/>
      <c r="EB136" s="32"/>
      <c r="EC136" s="32"/>
      <c r="ED136" s="32"/>
      <c r="EE136" s="32"/>
      <c r="EF136" s="32"/>
      <c r="EG136" s="32"/>
      <c r="EH136" s="32"/>
      <c r="EI136" s="32"/>
      <c r="EJ136" s="32"/>
      <c r="EK136" s="32"/>
      <c r="EL136" s="32"/>
      <c r="EM136" s="32"/>
      <c r="EN136" s="32"/>
      <c r="EO136" s="32"/>
      <c r="EP136" s="32"/>
      <c r="EQ136" s="32"/>
      <c r="ER136" s="32"/>
      <c r="ES136" s="32"/>
      <c r="ET136" s="32"/>
      <c r="EU136" s="32"/>
      <c r="EV136" s="32"/>
      <c r="EW136" s="32"/>
      <c r="EX136" s="32"/>
      <c r="EY136" s="32"/>
      <c r="EZ136" s="32"/>
      <c r="FA136" s="32"/>
      <c r="FB136" s="32"/>
      <c r="FC136" s="32"/>
      <c r="FD136" s="32"/>
      <c r="FE136" s="32"/>
      <c r="FF136" s="32"/>
      <c r="FG136" s="32"/>
      <c r="FH136" s="32"/>
      <c r="FI136" s="32"/>
      <c r="FJ136" s="32"/>
      <c r="FK136" s="32"/>
      <c r="FL136" s="32"/>
      <c r="FM136" s="32"/>
      <c r="FN136" s="32"/>
      <c r="FO136" s="32"/>
      <c r="FP136" s="32"/>
      <c r="FQ136" s="32"/>
      <c r="FR136" s="32"/>
      <c r="FS136" s="32"/>
      <c r="FT136" s="32"/>
      <c r="FU136" s="32"/>
      <c r="FV136" s="32"/>
      <c r="FW136" s="32"/>
      <c r="FX136" s="32"/>
      <c r="FY136" s="32"/>
      <c r="FZ136" s="32"/>
      <c r="GA136" s="32"/>
      <c r="GB136" s="32"/>
      <c r="GC136" s="32"/>
      <c r="GD136" s="32"/>
      <c r="GE136" s="32"/>
      <c r="GF136" s="32"/>
      <c r="GG136" s="32"/>
      <c r="GH136" s="32"/>
      <c r="GI136" s="32"/>
      <c r="GJ136" s="32"/>
      <c r="GK136" s="32"/>
      <c r="GL136" s="32"/>
      <c r="GM136" s="32"/>
      <c r="GN136" s="32"/>
      <c r="GO136" s="32"/>
      <c r="GP136" s="32"/>
      <c r="GQ136" s="32"/>
      <c r="GR136" s="32"/>
      <c r="GS136" s="32"/>
      <c r="GT136" s="32"/>
      <c r="GU136" s="32"/>
      <c r="GV136" s="32"/>
      <c r="GW136" s="32"/>
      <c r="GX136" s="32"/>
      <c r="GY136" s="32"/>
      <c r="GZ136" s="32"/>
      <c r="HA136" s="32"/>
      <c r="HB136" s="32"/>
      <c r="HC136" s="32"/>
      <c r="HD136" s="32"/>
      <c r="HE136" s="32"/>
      <c r="HF136" s="32"/>
      <c r="HG136" s="32"/>
      <c r="HH136" s="32"/>
      <c r="HI136" s="32"/>
      <c r="HJ136" s="32"/>
      <c r="HK136" s="32"/>
      <c r="HL136" s="32"/>
      <c r="HM136" s="32"/>
      <c r="HN136" s="32"/>
      <c r="HO136" s="32"/>
      <c r="HP136" s="32"/>
      <c r="HQ136" s="32"/>
      <c r="HR136" s="32"/>
      <c r="HS136" s="32"/>
      <c r="HT136" s="32"/>
      <c r="HU136" s="32"/>
      <c r="HV136" s="32"/>
      <c r="HW136" s="32"/>
      <c r="HX136" s="32"/>
      <c r="HY136" s="32"/>
      <c r="HZ136" s="32"/>
      <c r="IA136" s="32"/>
      <c r="IB136" s="32"/>
      <c r="IC136" s="32"/>
      <c r="ID136" s="32"/>
      <c r="IE136" s="32"/>
      <c r="IF136" s="32"/>
      <c r="IG136" s="32"/>
      <c r="IH136" s="32"/>
      <c r="II136" s="32"/>
      <c r="IJ136" s="32"/>
      <c r="IK136" s="32"/>
      <c r="IL136" s="32"/>
      <c r="IM136" s="32"/>
      <c r="IN136" s="32"/>
      <c r="IO136" s="32"/>
      <c r="IP136" s="32"/>
      <c r="IQ136" s="32"/>
      <c r="IR136" s="32"/>
      <c r="IS136" s="32"/>
      <c r="IT136" s="32"/>
      <c r="IU136" s="32"/>
      <c r="IV136" s="32"/>
    </row>
    <row r="137" spans="1:256" x14ac:dyDescent="0.25">
      <c r="A137" s="61" t="s">
        <v>1930</v>
      </c>
      <c r="B137" s="56"/>
      <c r="C137" s="56"/>
      <c r="D137" s="56"/>
      <c r="E137" s="56"/>
      <c r="F137" s="56"/>
      <c r="G137" s="56"/>
      <c r="H137" s="56"/>
      <c r="I137" s="56"/>
      <c r="J137" s="56"/>
      <c r="K137" s="56"/>
      <c r="L137" s="63" t="s">
        <v>1488</v>
      </c>
      <c r="M137" s="244" t="s">
        <v>3330</v>
      </c>
      <c r="N137" s="32"/>
      <c r="O137" s="32"/>
      <c r="P137" s="32"/>
      <c r="Q137" s="32"/>
      <c r="R137" s="32"/>
      <c r="S137" s="32"/>
      <c r="T137" s="32"/>
      <c r="V137" s="32"/>
      <c r="W137" s="32"/>
      <c r="X137" s="32"/>
      <c r="Y137" s="32"/>
      <c r="Z137" s="32"/>
      <c r="AA137" s="32"/>
      <c r="AB137" s="32"/>
      <c r="AC137" s="32"/>
      <c r="AD137" s="32"/>
      <c r="AE137" s="32"/>
      <c r="AF137" s="32"/>
      <c r="AG137" s="32"/>
      <c r="AH137" s="32"/>
      <c r="AI137" s="32"/>
      <c r="AJ137" s="32"/>
      <c r="AK137" s="32"/>
      <c r="AL137" s="32"/>
      <c r="AM137" s="32"/>
      <c r="AN137" s="32"/>
      <c r="AO137" s="32"/>
      <c r="AP137" s="32"/>
      <c r="AQ137" s="32"/>
      <c r="AR137" s="32"/>
      <c r="AS137" s="32"/>
      <c r="AT137" s="32"/>
      <c r="AU137" s="32"/>
      <c r="AV137" s="32"/>
      <c r="AW137" s="32"/>
      <c r="AX137" s="32"/>
      <c r="AY137" s="32"/>
      <c r="AZ137" s="32"/>
      <c r="BA137" s="32"/>
      <c r="BB137" s="32"/>
      <c r="BC137" s="32"/>
      <c r="BD137" s="32"/>
      <c r="BE137" s="32"/>
      <c r="BF137" s="32"/>
      <c r="BG137" s="32"/>
      <c r="BH137" s="32"/>
      <c r="BI137" s="32"/>
      <c r="BJ137" s="32"/>
      <c r="BK137" s="32"/>
      <c r="BL137" s="32"/>
      <c r="BM137" s="32"/>
      <c r="BN137" s="32"/>
      <c r="BO137" s="32"/>
      <c r="BP137" s="32"/>
      <c r="BQ137" s="32"/>
      <c r="BR137" s="32"/>
      <c r="BS137" s="32"/>
      <c r="BT137" s="32"/>
      <c r="BU137" s="32"/>
      <c r="BV137" s="32"/>
      <c r="BW137" s="32"/>
      <c r="BX137" s="32"/>
      <c r="BY137" s="32"/>
      <c r="BZ137" s="32"/>
      <c r="CA137" s="32"/>
      <c r="CB137" s="32"/>
      <c r="CC137" s="32"/>
      <c r="CD137" s="32"/>
      <c r="CE137" s="32"/>
      <c r="CF137" s="32"/>
      <c r="CG137" s="32"/>
      <c r="CH137" s="32"/>
      <c r="CI137" s="32"/>
      <c r="CJ137" s="32"/>
      <c r="CK137" s="32"/>
      <c r="CL137" s="32"/>
      <c r="CM137" s="32"/>
      <c r="CN137" s="32"/>
      <c r="CO137" s="32"/>
      <c r="CP137" s="32"/>
      <c r="CQ137" s="32"/>
      <c r="CR137" s="32"/>
      <c r="CS137" s="32"/>
      <c r="CT137" s="32"/>
      <c r="CU137" s="32"/>
      <c r="CV137" s="32"/>
      <c r="CW137" s="32"/>
      <c r="CX137" s="32"/>
      <c r="CY137" s="32"/>
      <c r="CZ137" s="32"/>
      <c r="DA137" s="32"/>
      <c r="DB137" s="32"/>
      <c r="DC137" s="32"/>
      <c r="DD137" s="32"/>
      <c r="DE137" s="32"/>
      <c r="DF137" s="32"/>
      <c r="DG137" s="32"/>
      <c r="DH137" s="32"/>
      <c r="DI137" s="32"/>
      <c r="DJ137" s="32"/>
      <c r="DK137" s="32"/>
      <c r="DL137" s="32"/>
      <c r="DM137" s="32"/>
      <c r="DN137" s="32"/>
      <c r="DO137" s="32"/>
      <c r="DP137" s="32"/>
      <c r="DQ137" s="32"/>
      <c r="DR137" s="32"/>
      <c r="DS137" s="32"/>
      <c r="DT137" s="32"/>
      <c r="DU137" s="32"/>
      <c r="DV137" s="32"/>
      <c r="DW137" s="32"/>
      <c r="DX137" s="32"/>
      <c r="DY137" s="32"/>
      <c r="DZ137" s="32"/>
      <c r="EA137" s="32"/>
      <c r="EB137" s="32"/>
      <c r="EC137" s="32"/>
      <c r="ED137" s="32"/>
      <c r="EE137" s="32"/>
      <c r="EF137" s="32"/>
      <c r="EG137" s="32"/>
      <c r="EH137" s="32"/>
      <c r="EI137" s="32"/>
      <c r="EJ137" s="32"/>
      <c r="EK137" s="32"/>
      <c r="EL137" s="32"/>
      <c r="EM137" s="32"/>
      <c r="EN137" s="32"/>
      <c r="EO137" s="32"/>
      <c r="EP137" s="32"/>
      <c r="EQ137" s="32"/>
      <c r="ER137" s="32"/>
      <c r="ES137" s="32"/>
      <c r="ET137" s="32"/>
      <c r="EU137" s="32"/>
      <c r="EV137" s="32"/>
      <c r="EW137" s="32"/>
      <c r="EX137" s="32"/>
      <c r="EY137" s="32"/>
      <c r="EZ137" s="32"/>
      <c r="FA137" s="32"/>
      <c r="FB137" s="32"/>
      <c r="FC137" s="32"/>
      <c r="FD137" s="32"/>
      <c r="FE137" s="32"/>
      <c r="FF137" s="32"/>
      <c r="FG137" s="32"/>
      <c r="FH137" s="32"/>
      <c r="FI137" s="32"/>
      <c r="FJ137" s="32"/>
      <c r="FK137" s="32"/>
      <c r="FL137" s="32"/>
      <c r="FM137" s="32"/>
      <c r="FN137" s="32"/>
      <c r="FO137" s="32"/>
      <c r="FP137" s="32"/>
      <c r="FQ137" s="32"/>
      <c r="FR137" s="32"/>
      <c r="FS137" s="32"/>
      <c r="FT137" s="32"/>
      <c r="FU137" s="32"/>
      <c r="FV137" s="32"/>
      <c r="FW137" s="32"/>
      <c r="FX137" s="32"/>
      <c r="FY137" s="32"/>
      <c r="FZ137" s="32"/>
      <c r="GA137" s="32"/>
      <c r="GB137" s="32"/>
      <c r="GC137" s="32"/>
      <c r="GD137" s="32"/>
      <c r="GE137" s="32"/>
      <c r="GF137" s="32"/>
      <c r="GG137" s="32"/>
      <c r="GH137" s="32"/>
      <c r="GI137" s="32"/>
      <c r="GJ137" s="32"/>
      <c r="GK137" s="32"/>
      <c r="GL137" s="32"/>
      <c r="GM137" s="32"/>
      <c r="GN137" s="32"/>
      <c r="GO137" s="32"/>
      <c r="GP137" s="32"/>
      <c r="GQ137" s="32"/>
      <c r="GR137" s="32"/>
      <c r="GS137" s="32"/>
      <c r="GT137" s="32"/>
      <c r="GU137" s="32"/>
      <c r="GV137" s="32"/>
      <c r="GW137" s="32"/>
      <c r="GX137" s="32"/>
      <c r="GY137" s="32"/>
      <c r="GZ137" s="32"/>
      <c r="HA137" s="32"/>
      <c r="HB137" s="32"/>
      <c r="HC137" s="32"/>
      <c r="HD137" s="32"/>
      <c r="HE137" s="32"/>
      <c r="HF137" s="32"/>
      <c r="HG137" s="32"/>
      <c r="HH137" s="32"/>
      <c r="HI137" s="32"/>
      <c r="HJ137" s="32"/>
      <c r="HK137" s="32"/>
      <c r="HL137" s="32"/>
      <c r="HM137" s="32"/>
      <c r="HN137" s="32"/>
      <c r="HO137" s="32"/>
      <c r="HP137" s="32"/>
      <c r="HQ137" s="32"/>
      <c r="HR137" s="32"/>
      <c r="HS137" s="32"/>
      <c r="HT137" s="32"/>
      <c r="HU137" s="32"/>
      <c r="HV137" s="32"/>
      <c r="HW137" s="32"/>
      <c r="HX137" s="32"/>
      <c r="HY137" s="32"/>
      <c r="HZ137" s="32"/>
      <c r="IA137" s="32"/>
      <c r="IB137" s="32"/>
      <c r="IC137" s="32"/>
      <c r="ID137" s="32"/>
      <c r="IE137" s="32"/>
      <c r="IF137" s="32"/>
      <c r="IG137" s="32"/>
      <c r="IH137" s="32"/>
      <c r="II137" s="32"/>
      <c r="IJ137" s="32"/>
      <c r="IK137" s="32"/>
      <c r="IL137" s="32"/>
      <c r="IM137" s="32"/>
      <c r="IN137" s="32"/>
      <c r="IO137" s="32"/>
      <c r="IP137" s="32"/>
      <c r="IQ137" s="32"/>
      <c r="IR137" s="32"/>
      <c r="IS137" s="32"/>
      <c r="IT137" s="32"/>
      <c r="IU137" s="32"/>
      <c r="IV137" s="32"/>
    </row>
    <row r="138" spans="1:256" x14ac:dyDescent="0.25">
      <c r="A138" s="61" t="s">
        <v>1910</v>
      </c>
      <c r="B138" s="56"/>
      <c r="C138" s="56"/>
      <c r="D138" s="56"/>
      <c r="E138" s="56"/>
      <c r="F138" s="56"/>
      <c r="G138" s="56"/>
      <c r="H138" s="56"/>
      <c r="I138" s="56"/>
      <c r="J138" s="56"/>
      <c r="K138" s="56"/>
      <c r="L138" s="63" t="s">
        <v>1484</v>
      </c>
      <c r="M138" s="244" t="s">
        <v>1956</v>
      </c>
      <c r="N138" s="32"/>
      <c r="O138" s="32"/>
      <c r="P138" s="32"/>
      <c r="Q138" s="32"/>
      <c r="R138" s="32"/>
      <c r="S138" s="32"/>
      <c r="T138" s="32"/>
      <c r="V138" s="32"/>
      <c r="W138" s="32"/>
      <c r="X138" s="32"/>
      <c r="Y138" s="32"/>
      <c r="Z138" s="32"/>
      <c r="AA138" s="32"/>
      <c r="AB138" s="32"/>
      <c r="AC138" s="32"/>
      <c r="AD138" s="32"/>
      <c r="AE138" s="32"/>
      <c r="AF138" s="32"/>
      <c r="AG138" s="32"/>
      <c r="AH138" s="32"/>
      <c r="AI138" s="32"/>
      <c r="AJ138" s="32"/>
      <c r="AK138" s="32"/>
      <c r="AL138" s="32"/>
      <c r="AM138" s="32"/>
      <c r="AN138" s="32"/>
      <c r="AO138" s="32"/>
      <c r="AP138" s="32"/>
      <c r="AQ138" s="32"/>
      <c r="AR138" s="32"/>
      <c r="AS138" s="32"/>
      <c r="AT138" s="32"/>
      <c r="AU138" s="32"/>
      <c r="AV138" s="32"/>
      <c r="AW138" s="32"/>
      <c r="AX138" s="32"/>
      <c r="AY138" s="32"/>
      <c r="AZ138" s="32"/>
      <c r="BA138" s="32"/>
      <c r="BB138" s="32"/>
      <c r="BC138" s="32"/>
      <c r="BD138" s="32"/>
      <c r="BE138" s="32"/>
      <c r="BF138" s="32"/>
      <c r="BG138" s="32"/>
      <c r="BH138" s="32"/>
      <c r="BI138" s="32"/>
      <c r="BJ138" s="32"/>
      <c r="BK138" s="32"/>
      <c r="BL138" s="32"/>
      <c r="BM138" s="32"/>
      <c r="BN138" s="32"/>
      <c r="BO138" s="32"/>
      <c r="BP138" s="32"/>
      <c r="BQ138" s="32"/>
      <c r="BR138" s="32"/>
      <c r="BS138" s="32"/>
      <c r="BT138" s="32"/>
      <c r="BU138" s="32"/>
      <c r="BV138" s="32"/>
      <c r="BW138" s="32"/>
      <c r="BX138" s="32"/>
      <c r="BY138" s="32"/>
      <c r="BZ138" s="32"/>
      <c r="CA138" s="32"/>
      <c r="CB138" s="32"/>
      <c r="CC138" s="32"/>
      <c r="CD138" s="32"/>
      <c r="CE138" s="32"/>
      <c r="CF138" s="32"/>
      <c r="CG138" s="32"/>
      <c r="CH138" s="32"/>
      <c r="CI138" s="32"/>
      <c r="CJ138" s="32"/>
      <c r="CK138" s="32"/>
      <c r="CL138" s="32"/>
      <c r="CM138" s="32"/>
      <c r="CN138" s="32"/>
      <c r="CO138" s="32"/>
      <c r="CP138" s="32"/>
      <c r="CQ138" s="32"/>
      <c r="CR138" s="32"/>
      <c r="CS138" s="32"/>
      <c r="CT138" s="32"/>
      <c r="CU138" s="32"/>
      <c r="CV138" s="32"/>
      <c r="CW138" s="32"/>
      <c r="CX138" s="32"/>
      <c r="CY138" s="32"/>
      <c r="CZ138" s="32"/>
      <c r="DA138" s="32"/>
      <c r="DB138" s="32"/>
      <c r="DC138" s="32"/>
      <c r="DD138" s="32"/>
      <c r="DE138" s="32"/>
      <c r="DF138" s="32"/>
      <c r="DG138" s="32"/>
      <c r="DH138" s="32"/>
      <c r="DI138" s="32"/>
      <c r="DJ138" s="32"/>
      <c r="DK138" s="32"/>
      <c r="DL138" s="32"/>
      <c r="DM138" s="32"/>
      <c r="DN138" s="32"/>
      <c r="DO138" s="32"/>
      <c r="DP138" s="32"/>
      <c r="DQ138" s="32"/>
      <c r="DR138" s="32"/>
      <c r="DS138" s="32"/>
      <c r="DT138" s="32"/>
      <c r="DU138" s="32"/>
      <c r="DV138" s="32"/>
      <c r="DW138" s="32"/>
      <c r="DX138" s="32"/>
      <c r="DY138" s="32"/>
      <c r="DZ138" s="32"/>
      <c r="EA138" s="32"/>
      <c r="EB138" s="32"/>
      <c r="EC138" s="32"/>
      <c r="ED138" s="32"/>
      <c r="EE138" s="32"/>
      <c r="EF138" s="32"/>
      <c r="EG138" s="32"/>
      <c r="EH138" s="32"/>
      <c r="EI138" s="32"/>
      <c r="EJ138" s="32"/>
      <c r="EK138" s="32"/>
      <c r="EL138" s="32"/>
      <c r="EM138" s="32"/>
      <c r="EN138" s="32"/>
      <c r="EO138" s="32"/>
      <c r="EP138" s="32"/>
      <c r="EQ138" s="32"/>
      <c r="ER138" s="32"/>
      <c r="ES138" s="32"/>
      <c r="ET138" s="32"/>
      <c r="EU138" s="32"/>
      <c r="EV138" s="32"/>
      <c r="EW138" s="32"/>
      <c r="EX138" s="32"/>
      <c r="EY138" s="32"/>
      <c r="EZ138" s="32"/>
      <c r="FA138" s="32"/>
      <c r="FB138" s="32"/>
      <c r="FC138" s="32"/>
      <c r="FD138" s="32"/>
      <c r="FE138" s="32"/>
      <c r="FF138" s="32"/>
      <c r="FG138" s="32"/>
      <c r="FH138" s="32"/>
      <c r="FI138" s="32"/>
      <c r="FJ138" s="32"/>
      <c r="FK138" s="32"/>
      <c r="FL138" s="32"/>
      <c r="FM138" s="32"/>
      <c r="FN138" s="32"/>
      <c r="FO138" s="32"/>
      <c r="FP138" s="32"/>
      <c r="FQ138" s="32"/>
      <c r="FR138" s="32"/>
      <c r="FS138" s="32"/>
      <c r="FT138" s="32"/>
      <c r="FU138" s="32"/>
      <c r="FV138" s="32"/>
      <c r="FW138" s="32"/>
      <c r="FX138" s="32"/>
      <c r="FY138" s="32"/>
      <c r="FZ138" s="32"/>
      <c r="GA138" s="32"/>
      <c r="GB138" s="32"/>
      <c r="GC138" s="32"/>
      <c r="GD138" s="32"/>
      <c r="GE138" s="32"/>
      <c r="GF138" s="32"/>
      <c r="GG138" s="32"/>
      <c r="GH138" s="32"/>
      <c r="GI138" s="32"/>
      <c r="GJ138" s="32"/>
      <c r="GK138" s="32"/>
      <c r="GL138" s="32"/>
      <c r="GM138" s="32"/>
      <c r="GN138" s="32"/>
      <c r="GO138" s="32"/>
      <c r="GP138" s="32"/>
      <c r="GQ138" s="32"/>
      <c r="GR138" s="32"/>
      <c r="GS138" s="32"/>
      <c r="GT138" s="32"/>
      <c r="GU138" s="32"/>
      <c r="GV138" s="32"/>
      <c r="GW138" s="32"/>
      <c r="GX138" s="32"/>
      <c r="GY138" s="32"/>
      <c r="GZ138" s="32"/>
      <c r="HA138" s="32"/>
      <c r="HB138" s="32"/>
      <c r="HC138" s="32"/>
      <c r="HD138" s="32"/>
      <c r="HE138" s="32"/>
      <c r="HF138" s="32"/>
      <c r="HG138" s="32"/>
      <c r="HH138" s="32"/>
      <c r="HI138" s="32"/>
      <c r="HJ138" s="32"/>
      <c r="HK138" s="32"/>
      <c r="HL138" s="32"/>
      <c r="HM138" s="32"/>
      <c r="HN138" s="32"/>
      <c r="HO138" s="32"/>
      <c r="HP138" s="32"/>
      <c r="HQ138" s="32"/>
      <c r="HR138" s="32"/>
      <c r="HS138" s="32"/>
      <c r="HT138" s="32"/>
      <c r="HU138" s="32"/>
      <c r="HV138" s="32"/>
      <c r="HW138" s="32"/>
      <c r="HX138" s="32"/>
      <c r="HY138" s="32"/>
      <c r="HZ138" s="32"/>
      <c r="IA138" s="32"/>
      <c r="IB138" s="32"/>
      <c r="IC138" s="32"/>
      <c r="ID138" s="32"/>
      <c r="IE138" s="32"/>
      <c r="IF138" s="32"/>
      <c r="IG138" s="32"/>
      <c r="IH138" s="32"/>
      <c r="II138" s="32"/>
      <c r="IJ138" s="32"/>
      <c r="IK138" s="32"/>
      <c r="IL138" s="32"/>
      <c r="IM138" s="32"/>
      <c r="IN138" s="32"/>
      <c r="IO138" s="32"/>
      <c r="IP138" s="32"/>
      <c r="IQ138" s="32"/>
      <c r="IR138" s="32"/>
      <c r="IS138" s="32"/>
      <c r="IT138" s="32"/>
      <c r="IU138" s="32"/>
      <c r="IV138" s="32"/>
    </row>
    <row r="139" spans="1:256" x14ac:dyDescent="0.25">
      <c r="A139" s="61" t="s">
        <v>1961</v>
      </c>
      <c r="B139" s="56"/>
      <c r="C139" s="56"/>
      <c r="D139" s="56"/>
      <c r="E139" s="56"/>
      <c r="F139" s="56"/>
      <c r="G139" s="56"/>
      <c r="H139" s="56"/>
      <c r="I139" s="56"/>
      <c r="J139" s="56"/>
      <c r="K139" s="56"/>
      <c r="L139" s="63" t="s">
        <v>1486</v>
      </c>
      <c r="M139" s="244" t="s">
        <v>1772</v>
      </c>
      <c r="N139" s="32"/>
      <c r="O139" s="32"/>
      <c r="P139" s="32"/>
      <c r="Q139" s="32"/>
      <c r="R139" s="32"/>
      <c r="S139" s="32"/>
      <c r="T139" s="32"/>
      <c r="V139" s="32"/>
      <c r="W139" s="32"/>
      <c r="X139" s="32"/>
      <c r="Y139" s="32"/>
      <c r="Z139" s="32"/>
      <c r="AA139" s="32"/>
      <c r="AB139" s="32"/>
      <c r="AC139" s="32"/>
      <c r="AD139" s="32"/>
      <c r="AE139" s="32"/>
      <c r="AF139" s="32"/>
      <c r="AG139" s="32"/>
      <c r="AH139" s="32"/>
      <c r="AI139" s="32"/>
      <c r="AJ139" s="32"/>
      <c r="AK139" s="32"/>
      <c r="AL139" s="32"/>
      <c r="AM139" s="32"/>
      <c r="AN139" s="32"/>
      <c r="AO139" s="32"/>
      <c r="AP139" s="32"/>
      <c r="AQ139" s="32"/>
      <c r="AR139" s="32"/>
      <c r="AS139" s="32"/>
      <c r="AT139" s="32"/>
      <c r="AU139" s="32"/>
      <c r="AV139" s="32"/>
      <c r="AW139" s="32"/>
      <c r="AX139" s="32"/>
      <c r="AY139" s="32"/>
      <c r="AZ139" s="32"/>
      <c r="BA139" s="32"/>
      <c r="BB139" s="32"/>
      <c r="BC139" s="32"/>
      <c r="BD139" s="32"/>
      <c r="BE139" s="32"/>
      <c r="BF139" s="32"/>
      <c r="BG139" s="32"/>
      <c r="BH139" s="32"/>
      <c r="BI139" s="32"/>
      <c r="BJ139" s="32"/>
      <c r="BK139" s="32"/>
      <c r="BL139" s="32"/>
      <c r="BM139" s="32"/>
      <c r="BN139" s="32"/>
      <c r="BO139" s="32"/>
      <c r="BP139" s="32"/>
      <c r="BQ139" s="32"/>
      <c r="BR139" s="32"/>
      <c r="BS139" s="32"/>
      <c r="BT139" s="32"/>
      <c r="BU139" s="32"/>
      <c r="BV139" s="32"/>
      <c r="BW139" s="32"/>
      <c r="BX139" s="32"/>
      <c r="BY139" s="32"/>
      <c r="BZ139" s="32"/>
      <c r="CA139" s="32"/>
      <c r="CB139" s="32"/>
      <c r="CC139" s="32"/>
      <c r="CD139" s="32"/>
      <c r="CE139" s="32"/>
      <c r="CF139" s="32"/>
      <c r="CG139" s="32"/>
      <c r="CH139" s="32"/>
      <c r="CI139" s="32"/>
      <c r="CJ139" s="32"/>
      <c r="CK139" s="32"/>
      <c r="CL139" s="32"/>
      <c r="CM139" s="32"/>
      <c r="CN139" s="32"/>
      <c r="CO139" s="32"/>
      <c r="CP139" s="32"/>
      <c r="CQ139" s="32"/>
      <c r="CR139" s="32"/>
      <c r="CS139" s="32"/>
      <c r="CT139" s="32"/>
      <c r="CU139" s="32"/>
      <c r="CV139" s="32"/>
      <c r="CW139" s="32"/>
      <c r="CX139" s="32"/>
      <c r="CY139" s="32"/>
      <c r="CZ139" s="32"/>
      <c r="DA139" s="32"/>
      <c r="DB139" s="32"/>
      <c r="DC139" s="32"/>
      <c r="DD139" s="32"/>
      <c r="DE139" s="32"/>
      <c r="DF139" s="32"/>
      <c r="DG139" s="32"/>
      <c r="DH139" s="32"/>
      <c r="DI139" s="32"/>
      <c r="DJ139" s="32"/>
      <c r="DK139" s="32"/>
      <c r="DL139" s="32"/>
      <c r="DM139" s="32"/>
      <c r="DN139" s="32"/>
      <c r="DO139" s="32"/>
      <c r="DP139" s="32"/>
      <c r="DQ139" s="32"/>
      <c r="DR139" s="32"/>
      <c r="DS139" s="32"/>
      <c r="DT139" s="32"/>
      <c r="DU139" s="32"/>
      <c r="DV139" s="32"/>
      <c r="DW139" s="32"/>
      <c r="DX139" s="32"/>
      <c r="DY139" s="32"/>
      <c r="DZ139" s="32"/>
      <c r="EA139" s="32"/>
      <c r="EB139" s="32"/>
      <c r="EC139" s="32"/>
      <c r="ED139" s="32"/>
      <c r="EE139" s="32"/>
      <c r="EF139" s="32"/>
      <c r="EG139" s="32"/>
      <c r="EH139" s="32"/>
      <c r="EI139" s="32"/>
      <c r="EJ139" s="32"/>
      <c r="EK139" s="32"/>
      <c r="EL139" s="32"/>
      <c r="EM139" s="32"/>
      <c r="EN139" s="32"/>
      <c r="EO139" s="32"/>
      <c r="EP139" s="32"/>
      <c r="EQ139" s="32"/>
      <c r="ER139" s="32"/>
      <c r="ES139" s="32"/>
      <c r="ET139" s="32"/>
      <c r="EU139" s="32"/>
      <c r="EV139" s="32"/>
      <c r="EW139" s="32"/>
      <c r="EX139" s="32"/>
      <c r="EY139" s="32"/>
      <c r="EZ139" s="32"/>
      <c r="FA139" s="32"/>
      <c r="FB139" s="32"/>
      <c r="FC139" s="32"/>
      <c r="FD139" s="32"/>
      <c r="FE139" s="32"/>
      <c r="FF139" s="32"/>
      <c r="FG139" s="32"/>
      <c r="FH139" s="32"/>
      <c r="FI139" s="32"/>
      <c r="FJ139" s="32"/>
      <c r="FK139" s="32"/>
      <c r="FL139" s="32"/>
      <c r="FM139" s="32"/>
      <c r="FN139" s="32"/>
      <c r="FO139" s="32"/>
      <c r="FP139" s="32"/>
      <c r="FQ139" s="32"/>
      <c r="FR139" s="32"/>
      <c r="FS139" s="32"/>
      <c r="FT139" s="32"/>
      <c r="FU139" s="32"/>
      <c r="FV139" s="32"/>
      <c r="FW139" s="32"/>
      <c r="FX139" s="32"/>
      <c r="FY139" s="32"/>
      <c r="FZ139" s="32"/>
      <c r="GA139" s="32"/>
      <c r="GB139" s="32"/>
      <c r="GC139" s="32"/>
      <c r="GD139" s="32"/>
      <c r="GE139" s="32"/>
      <c r="GF139" s="32"/>
      <c r="GG139" s="32"/>
      <c r="GH139" s="32"/>
      <c r="GI139" s="32"/>
      <c r="GJ139" s="32"/>
      <c r="GK139" s="32"/>
      <c r="GL139" s="32"/>
      <c r="GM139" s="32"/>
      <c r="GN139" s="32"/>
      <c r="GO139" s="32"/>
      <c r="GP139" s="32"/>
      <c r="GQ139" s="32"/>
      <c r="GR139" s="32"/>
      <c r="GS139" s="32"/>
      <c r="GT139" s="32"/>
      <c r="GU139" s="32"/>
      <c r="GV139" s="32"/>
      <c r="GW139" s="32"/>
      <c r="GX139" s="32"/>
      <c r="GY139" s="32"/>
      <c r="GZ139" s="32"/>
      <c r="HA139" s="32"/>
      <c r="HB139" s="32"/>
      <c r="HC139" s="32"/>
      <c r="HD139" s="32"/>
      <c r="HE139" s="32"/>
      <c r="HF139" s="32"/>
      <c r="HG139" s="32"/>
      <c r="HH139" s="32"/>
      <c r="HI139" s="32"/>
      <c r="HJ139" s="32"/>
      <c r="HK139" s="32"/>
      <c r="HL139" s="32"/>
      <c r="HM139" s="32"/>
      <c r="HN139" s="32"/>
      <c r="HO139" s="32"/>
      <c r="HP139" s="32"/>
      <c r="HQ139" s="32"/>
      <c r="HR139" s="32"/>
      <c r="HS139" s="32"/>
      <c r="HT139" s="32"/>
      <c r="HU139" s="32"/>
      <c r="HV139" s="32"/>
      <c r="HW139" s="32"/>
      <c r="HX139" s="32"/>
      <c r="HY139" s="32"/>
      <c r="HZ139" s="32"/>
      <c r="IA139" s="32"/>
      <c r="IB139" s="32"/>
      <c r="IC139" s="32"/>
      <c r="ID139" s="32"/>
      <c r="IE139" s="32"/>
      <c r="IF139" s="32"/>
      <c r="IG139" s="32"/>
      <c r="IH139" s="32"/>
      <c r="II139" s="32"/>
      <c r="IJ139" s="32"/>
      <c r="IK139" s="32"/>
      <c r="IL139" s="32"/>
      <c r="IM139" s="32"/>
      <c r="IN139" s="32"/>
      <c r="IO139" s="32"/>
      <c r="IP139" s="32"/>
      <c r="IQ139" s="32"/>
      <c r="IR139" s="32"/>
      <c r="IS139" s="32"/>
      <c r="IT139" s="32"/>
      <c r="IU139" s="32"/>
      <c r="IV139" s="32"/>
    </row>
    <row r="140" spans="1:256" ht="13.8" thickBot="1" x14ac:dyDescent="0.3">
      <c r="A140" s="61" t="s">
        <v>3155</v>
      </c>
      <c r="B140" s="56"/>
      <c r="C140" s="56"/>
      <c r="D140" s="56"/>
      <c r="E140" s="56"/>
      <c r="F140" s="56"/>
      <c r="G140" s="56"/>
      <c r="H140" s="56"/>
      <c r="I140" s="56"/>
      <c r="J140" s="56"/>
      <c r="K140" s="56"/>
      <c r="L140" s="66" t="s">
        <v>1489</v>
      </c>
      <c r="M140" s="244" t="s">
        <v>1774</v>
      </c>
      <c r="N140" s="32"/>
      <c r="O140" s="32"/>
      <c r="P140" s="32"/>
      <c r="Q140" s="32"/>
      <c r="R140" s="32"/>
      <c r="S140" s="32"/>
      <c r="T140" s="32"/>
      <c r="V140" s="32"/>
      <c r="W140" s="32"/>
      <c r="X140" s="32"/>
      <c r="Y140" s="32"/>
      <c r="Z140" s="32"/>
      <c r="AA140" s="32"/>
      <c r="AB140" s="32"/>
      <c r="AC140" s="32"/>
      <c r="AD140" s="32"/>
      <c r="AE140" s="32"/>
      <c r="AF140" s="32"/>
      <c r="AG140" s="32"/>
      <c r="AH140" s="32"/>
      <c r="AI140" s="32"/>
      <c r="AJ140" s="32"/>
      <c r="AK140" s="32"/>
      <c r="AL140" s="32"/>
      <c r="AM140" s="32"/>
      <c r="AN140" s="32"/>
      <c r="AO140" s="32"/>
      <c r="AP140" s="32"/>
      <c r="AQ140" s="32"/>
      <c r="AR140" s="32"/>
      <c r="AS140" s="32"/>
      <c r="AT140" s="32"/>
      <c r="AU140" s="32"/>
      <c r="AV140" s="32"/>
      <c r="AW140" s="32"/>
      <c r="AX140" s="32"/>
      <c r="AY140" s="32"/>
      <c r="AZ140" s="32"/>
      <c r="BA140" s="32"/>
      <c r="BB140" s="32"/>
      <c r="BC140" s="32"/>
      <c r="BD140" s="32"/>
      <c r="BE140" s="32"/>
      <c r="BF140" s="32"/>
      <c r="BG140" s="32"/>
      <c r="BH140" s="32"/>
      <c r="BI140" s="32"/>
      <c r="BJ140" s="32"/>
      <c r="BK140" s="32"/>
      <c r="BL140" s="32"/>
      <c r="BM140" s="32"/>
      <c r="BN140" s="32"/>
      <c r="BO140" s="32"/>
      <c r="BP140" s="32"/>
      <c r="BQ140" s="32"/>
      <c r="BR140" s="32"/>
      <c r="BS140" s="32"/>
      <c r="BT140" s="32"/>
      <c r="BU140" s="32"/>
      <c r="BV140" s="32"/>
      <c r="BW140" s="32"/>
      <c r="BX140" s="32"/>
      <c r="BY140" s="32"/>
      <c r="BZ140" s="32"/>
      <c r="CA140" s="32"/>
      <c r="CB140" s="32"/>
      <c r="CC140" s="32"/>
      <c r="CD140" s="32"/>
      <c r="CE140" s="32"/>
      <c r="CF140" s="32"/>
      <c r="CG140" s="32"/>
      <c r="CH140" s="32"/>
      <c r="CI140" s="32"/>
      <c r="CJ140" s="32"/>
      <c r="CK140" s="32"/>
      <c r="CL140" s="32"/>
      <c r="CM140" s="32"/>
      <c r="CN140" s="32"/>
      <c r="CO140" s="32"/>
      <c r="CP140" s="32"/>
      <c r="CQ140" s="32"/>
      <c r="CR140" s="32"/>
      <c r="CS140" s="32"/>
      <c r="CT140" s="32"/>
      <c r="CU140" s="32"/>
      <c r="CV140" s="32"/>
      <c r="CW140" s="32"/>
      <c r="CX140" s="32"/>
      <c r="CY140" s="32"/>
      <c r="CZ140" s="32"/>
      <c r="DA140" s="32"/>
      <c r="DB140" s="32"/>
      <c r="DC140" s="32"/>
      <c r="DD140" s="32"/>
      <c r="DE140" s="32"/>
      <c r="DF140" s="32"/>
      <c r="DG140" s="32"/>
      <c r="DH140" s="32"/>
      <c r="DI140" s="32"/>
      <c r="DJ140" s="32"/>
      <c r="DK140" s="32"/>
      <c r="DL140" s="32"/>
      <c r="DM140" s="32"/>
      <c r="DN140" s="32"/>
      <c r="DO140" s="32"/>
      <c r="DP140" s="32"/>
      <c r="DQ140" s="32"/>
      <c r="DR140" s="32"/>
      <c r="DS140" s="32"/>
      <c r="DT140" s="32"/>
      <c r="DU140" s="32"/>
      <c r="DV140" s="32"/>
      <c r="DW140" s="32"/>
      <c r="DX140" s="32"/>
      <c r="DY140" s="32"/>
      <c r="DZ140" s="32"/>
      <c r="EA140" s="32"/>
      <c r="EB140" s="32"/>
      <c r="EC140" s="32"/>
      <c r="ED140" s="32"/>
      <c r="EE140" s="32"/>
      <c r="EF140" s="32"/>
      <c r="EG140" s="32"/>
      <c r="EH140" s="32"/>
      <c r="EI140" s="32"/>
      <c r="EJ140" s="32"/>
      <c r="EK140" s="32"/>
      <c r="EL140" s="32"/>
      <c r="EM140" s="32"/>
      <c r="EN140" s="32"/>
      <c r="EO140" s="32"/>
      <c r="EP140" s="32"/>
      <c r="EQ140" s="32"/>
      <c r="ER140" s="32"/>
      <c r="ES140" s="32"/>
      <c r="ET140" s="32"/>
      <c r="EU140" s="32"/>
      <c r="EV140" s="32"/>
      <c r="EW140" s="32"/>
      <c r="EX140" s="32"/>
      <c r="EY140" s="32"/>
      <c r="EZ140" s="32"/>
      <c r="FA140" s="32"/>
      <c r="FB140" s="32"/>
      <c r="FC140" s="32"/>
      <c r="FD140" s="32"/>
      <c r="FE140" s="32"/>
      <c r="FF140" s="32"/>
      <c r="FG140" s="32"/>
      <c r="FH140" s="32"/>
      <c r="FI140" s="32"/>
      <c r="FJ140" s="32"/>
      <c r="FK140" s="32"/>
      <c r="FL140" s="32"/>
      <c r="FM140" s="32"/>
      <c r="FN140" s="32"/>
      <c r="FO140" s="32"/>
      <c r="FP140" s="32"/>
      <c r="FQ140" s="32"/>
      <c r="FR140" s="32"/>
      <c r="FS140" s="32"/>
      <c r="FT140" s="32"/>
      <c r="FU140" s="32"/>
      <c r="FV140" s="32"/>
      <c r="FW140" s="32"/>
      <c r="FX140" s="32"/>
      <c r="FY140" s="32"/>
      <c r="FZ140" s="32"/>
      <c r="GA140" s="32"/>
      <c r="GB140" s="32"/>
      <c r="GC140" s="32"/>
      <c r="GD140" s="32"/>
      <c r="GE140" s="32"/>
      <c r="GF140" s="32"/>
      <c r="GG140" s="32"/>
      <c r="GH140" s="32"/>
      <c r="GI140" s="32"/>
      <c r="GJ140" s="32"/>
      <c r="GK140" s="32"/>
      <c r="GL140" s="32"/>
      <c r="GM140" s="32"/>
      <c r="GN140" s="32"/>
      <c r="GO140" s="32"/>
      <c r="GP140" s="32"/>
      <c r="GQ140" s="32"/>
      <c r="GR140" s="32"/>
      <c r="GS140" s="32"/>
      <c r="GT140" s="32"/>
      <c r="GU140" s="32"/>
      <c r="GV140" s="32"/>
      <c r="GW140" s="32"/>
      <c r="GX140" s="32"/>
      <c r="GY140" s="32"/>
      <c r="GZ140" s="32"/>
      <c r="HA140" s="32"/>
      <c r="HB140" s="32"/>
      <c r="HC140" s="32"/>
      <c r="HD140" s="32"/>
      <c r="HE140" s="32"/>
      <c r="HF140" s="32"/>
      <c r="HG140" s="32"/>
      <c r="HH140" s="32"/>
      <c r="HI140" s="32"/>
      <c r="HJ140" s="32"/>
      <c r="HK140" s="32"/>
      <c r="HL140" s="32"/>
      <c r="HM140" s="32"/>
      <c r="HN140" s="32"/>
      <c r="HO140" s="32"/>
      <c r="HP140" s="32"/>
      <c r="HQ140" s="32"/>
      <c r="HR140" s="32"/>
      <c r="HS140" s="32"/>
      <c r="HT140" s="32"/>
      <c r="HU140" s="32"/>
      <c r="HV140" s="32"/>
      <c r="HW140" s="32"/>
      <c r="HX140" s="32"/>
      <c r="HY140" s="32"/>
      <c r="HZ140" s="32"/>
      <c r="IA140" s="32"/>
      <c r="IB140" s="32"/>
      <c r="IC140" s="32"/>
      <c r="ID140" s="32"/>
      <c r="IE140" s="32"/>
      <c r="IF140" s="32"/>
      <c r="IG140" s="32"/>
      <c r="IH140" s="32"/>
      <c r="II140" s="32"/>
      <c r="IJ140" s="32"/>
      <c r="IK140" s="32"/>
      <c r="IL140" s="32"/>
      <c r="IM140" s="32"/>
      <c r="IN140" s="32"/>
      <c r="IO140" s="32"/>
      <c r="IP140" s="32"/>
      <c r="IQ140" s="32"/>
      <c r="IR140" s="32"/>
      <c r="IS140" s="32"/>
      <c r="IT140" s="32"/>
      <c r="IU140" s="32"/>
      <c r="IV140" s="32"/>
    </row>
    <row r="141" spans="1:256" x14ac:dyDescent="0.25">
      <c r="A141" s="61" t="s">
        <v>129</v>
      </c>
      <c r="B141" s="56"/>
      <c r="C141" s="56"/>
      <c r="D141" s="56"/>
      <c r="E141" s="56"/>
      <c r="F141" s="56"/>
      <c r="G141" s="56"/>
      <c r="H141" s="56"/>
      <c r="I141" s="56"/>
      <c r="J141" s="56"/>
      <c r="K141" s="56"/>
      <c r="L141" s="56"/>
      <c r="M141" s="244" t="s">
        <v>3331</v>
      </c>
      <c r="N141" s="32"/>
      <c r="O141" s="32"/>
      <c r="P141" s="32"/>
      <c r="Q141" s="32"/>
      <c r="R141" s="32"/>
      <c r="S141" s="32"/>
      <c r="T141" s="32"/>
      <c r="V141" s="32"/>
      <c r="W141" s="32"/>
      <c r="X141" s="32"/>
      <c r="Y141" s="32"/>
      <c r="Z141" s="32"/>
      <c r="AA141" s="32"/>
      <c r="AB141" s="32"/>
      <c r="AC141" s="32"/>
      <c r="AD141" s="32"/>
      <c r="AE141" s="32"/>
      <c r="AF141" s="32"/>
      <c r="AG141" s="32"/>
      <c r="AH141" s="32"/>
      <c r="AI141" s="32"/>
      <c r="AJ141" s="32"/>
      <c r="AK141" s="32"/>
      <c r="AL141" s="32"/>
      <c r="AM141" s="32"/>
      <c r="AN141" s="32"/>
      <c r="AO141" s="32"/>
      <c r="AP141" s="32"/>
      <c r="AQ141" s="32"/>
      <c r="AR141" s="32"/>
      <c r="AS141" s="32"/>
      <c r="AT141" s="32"/>
      <c r="AU141" s="32"/>
      <c r="AV141" s="32"/>
      <c r="AW141" s="32"/>
      <c r="AX141" s="32"/>
      <c r="AY141" s="32"/>
      <c r="AZ141" s="32"/>
      <c r="BA141" s="32"/>
      <c r="BB141" s="32"/>
      <c r="BC141" s="32"/>
      <c r="BD141" s="32"/>
      <c r="BE141" s="32"/>
      <c r="BF141" s="32"/>
      <c r="BG141" s="32"/>
      <c r="BH141" s="32"/>
      <c r="BI141" s="32"/>
      <c r="BJ141" s="32"/>
      <c r="BK141" s="32"/>
      <c r="BL141" s="32"/>
      <c r="BM141" s="32"/>
      <c r="BN141" s="32"/>
      <c r="BO141" s="32"/>
      <c r="BP141" s="32"/>
      <c r="BQ141" s="32"/>
      <c r="BR141" s="32"/>
      <c r="BS141" s="32"/>
      <c r="BT141" s="32"/>
      <c r="BU141" s="32"/>
      <c r="BV141" s="32"/>
      <c r="BW141" s="32"/>
      <c r="BX141" s="32"/>
      <c r="BY141" s="32"/>
      <c r="BZ141" s="32"/>
      <c r="CA141" s="32"/>
      <c r="CB141" s="32"/>
      <c r="CC141" s="32"/>
      <c r="CD141" s="32"/>
      <c r="CE141" s="32"/>
      <c r="CF141" s="32"/>
      <c r="CG141" s="32"/>
      <c r="CH141" s="32"/>
      <c r="CI141" s="32"/>
      <c r="CJ141" s="32"/>
      <c r="CK141" s="32"/>
      <c r="CL141" s="32"/>
      <c r="CM141" s="32"/>
      <c r="CN141" s="32"/>
      <c r="CO141" s="32"/>
      <c r="CP141" s="32"/>
      <c r="CQ141" s="32"/>
      <c r="CR141" s="32"/>
      <c r="CS141" s="32"/>
      <c r="CT141" s="32"/>
      <c r="CU141" s="32"/>
      <c r="CV141" s="32"/>
      <c r="CW141" s="32"/>
      <c r="CX141" s="32"/>
      <c r="CY141" s="32"/>
      <c r="CZ141" s="32"/>
      <c r="DA141" s="32"/>
      <c r="DB141" s="32"/>
      <c r="DC141" s="32"/>
      <c r="DD141" s="32"/>
      <c r="DE141" s="32"/>
      <c r="DF141" s="32"/>
      <c r="DG141" s="32"/>
      <c r="DH141" s="32"/>
      <c r="DI141" s="32"/>
      <c r="DJ141" s="32"/>
      <c r="DK141" s="32"/>
      <c r="DL141" s="32"/>
      <c r="DM141" s="32"/>
      <c r="DN141" s="32"/>
      <c r="DO141" s="32"/>
      <c r="DP141" s="32"/>
      <c r="DQ141" s="32"/>
      <c r="DR141" s="32"/>
      <c r="DS141" s="32"/>
      <c r="DT141" s="32"/>
      <c r="DU141" s="32"/>
      <c r="DV141" s="32"/>
      <c r="DW141" s="32"/>
      <c r="DX141" s="32"/>
      <c r="DY141" s="32"/>
      <c r="DZ141" s="32"/>
      <c r="EA141" s="32"/>
      <c r="EB141" s="32"/>
      <c r="EC141" s="32"/>
      <c r="ED141" s="32"/>
      <c r="EE141" s="32"/>
      <c r="EF141" s="32"/>
      <c r="EG141" s="32"/>
      <c r="EH141" s="32"/>
      <c r="EI141" s="32"/>
      <c r="EJ141" s="32"/>
      <c r="EK141" s="32"/>
      <c r="EL141" s="32"/>
      <c r="EM141" s="32"/>
      <c r="EN141" s="32"/>
      <c r="EO141" s="32"/>
      <c r="EP141" s="32"/>
      <c r="EQ141" s="32"/>
      <c r="ER141" s="32"/>
      <c r="ES141" s="32"/>
      <c r="ET141" s="32"/>
      <c r="EU141" s="32"/>
      <c r="EV141" s="32"/>
      <c r="EW141" s="32"/>
      <c r="EX141" s="32"/>
      <c r="EY141" s="32"/>
      <c r="EZ141" s="32"/>
      <c r="FA141" s="32"/>
      <c r="FB141" s="32"/>
      <c r="FC141" s="32"/>
      <c r="FD141" s="32"/>
      <c r="FE141" s="32"/>
      <c r="FF141" s="32"/>
      <c r="FG141" s="32"/>
      <c r="FH141" s="32"/>
      <c r="FI141" s="32"/>
      <c r="FJ141" s="32"/>
      <c r="FK141" s="32"/>
      <c r="FL141" s="32"/>
      <c r="FM141" s="32"/>
      <c r="FN141" s="32"/>
      <c r="FO141" s="32"/>
      <c r="FP141" s="32"/>
      <c r="FQ141" s="32"/>
      <c r="FR141" s="32"/>
      <c r="FS141" s="32"/>
      <c r="FT141" s="32"/>
      <c r="FU141" s="32"/>
      <c r="FV141" s="32"/>
      <c r="FW141" s="32"/>
      <c r="FX141" s="32"/>
      <c r="FY141" s="32"/>
      <c r="FZ141" s="32"/>
      <c r="GA141" s="32"/>
      <c r="GB141" s="32"/>
      <c r="GC141" s="32"/>
      <c r="GD141" s="32"/>
      <c r="GE141" s="32"/>
      <c r="GF141" s="32"/>
      <c r="GG141" s="32"/>
      <c r="GH141" s="32"/>
      <c r="GI141" s="32"/>
      <c r="GJ141" s="32"/>
      <c r="GK141" s="32"/>
      <c r="GL141" s="32"/>
      <c r="GM141" s="32"/>
      <c r="GN141" s="32"/>
      <c r="GO141" s="32"/>
      <c r="GP141" s="32"/>
      <c r="GQ141" s="32"/>
      <c r="GR141" s="32"/>
      <c r="GS141" s="32"/>
      <c r="GT141" s="32"/>
      <c r="GU141" s="32"/>
      <c r="GV141" s="32"/>
      <c r="GW141" s="32"/>
      <c r="GX141" s="32"/>
      <c r="GY141" s="32"/>
      <c r="GZ141" s="32"/>
      <c r="HA141" s="32"/>
      <c r="HB141" s="32"/>
      <c r="HC141" s="32"/>
      <c r="HD141" s="32"/>
      <c r="HE141" s="32"/>
      <c r="HF141" s="32"/>
      <c r="HG141" s="32"/>
      <c r="HH141" s="32"/>
      <c r="HI141" s="32"/>
      <c r="HJ141" s="32"/>
      <c r="HK141" s="32"/>
      <c r="HL141" s="32"/>
      <c r="HM141" s="32"/>
      <c r="HN141" s="32"/>
      <c r="HO141" s="32"/>
      <c r="HP141" s="32"/>
      <c r="HQ141" s="32"/>
      <c r="HR141" s="32"/>
      <c r="HS141" s="32"/>
      <c r="HT141" s="32"/>
      <c r="HU141" s="32"/>
      <c r="HV141" s="32"/>
      <c r="HW141" s="32"/>
      <c r="HX141" s="32"/>
      <c r="HY141" s="32"/>
      <c r="HZ141" s="32"/>
      <c r="IA141" s="32"/>
      <c r="IB141" s="32"/>
      <c r="IC141" s="32"/>
      <c r="ID141" s="32"/>
      <c r="IE141" s="32"/>
      <c r="IF141" s="32"/>
      <c r="IG141" s="32"/>
      <c r="IH141" s="32"/>
      <c r="II141" s="32"/>
      <c r="IJ141" s="32"/>
      <c r="IK141" s="32"/>
      <c r="IL141" s="32"/>
      <c r="IM141" s="32"/>
      <c r="IN141" s="32"/>
      <c r="IO141" s="32"/>
      <c r="IP141" s="32"/>
      <c r="IQ141" s="32"/>
      <c r="IR141" s="32"/>
      <c r="IS141" s="32"/>
      <c r="IT141" s="32"/>
      <c r="IU141" s="32"/>
      <c r="IV141" s="32"/>
    </row>
    <row r="142" spans="1:256" x14ac:dyDescent="0.25">
      <c r="A142" s="61" t="s">
        <v>2024</v>
      </c>
      <c r="B142" s="56"/>
      <c r="C142" s="56"/>
      <c r="D142" s="56"/>
      <c r="E142" s="56"/>
      <c r="F142" s="56"/>
      <c r="G142" s="56"/>
      <c r="H142" s="56"/>
      <c r="I142" s="56"/>
      <c r="J142" s="56"/>
      <c r="K142" s="56"/>
      <c r="L142" s="56"/>
      <c r="M142" s="246" t="s">
        <v>3332</v>
      </c>
      <c r="N142" s="32"/>
      <c r="O142" s="32"/>
      <c r="P142" s="32"/>
      <c r="Q142" s="32"/>
      <c r="R142" s="32"/>
      <c r="S142" s="32"/>
      <c r="T142" s="32"/>
      <c r="V142" s="32"/>
      <c r="W142" s="32"/>
      <c r="X142" s="32"/>
      <c r="Y142" s="32"/>
      <c r="Z142" s="32"/>
      <c r="AA142" s="32"/>
      <c r="AB142" s="32"/>
      <c r="AC142" s="32"/>
      <c r="AD142" s="32"/>
      <c r="AE142" s="32"/>
      <c r="AF142" s="32"/>
      <c r="AG142" s="32"/>
      <c r="AH142" s="32"/>
      <c r="AI142" s="32"/>
      <c r="AJ142" s="32"/>
      <c r="AK142" s="32"/>
      <c r="AL142" s="32"/>
      <c r="AM142" s="32"/>
      <c r="AN142" s="32"/>
      <c r="AO142" s="32"/>
      <c r="AP142" s="32"/>
      <c r="AQ142" s="32"/>
      <c r="AR142" s="32"/>
      <c r="AS142" s="32"/>
      <c r="AT142" s="32"/>
      <c r="AU142" s="32"/>
      <c r="AV142" s="32"/>
      <c r="AW142" s="32"/>
      <c r="AX142" s="32"/>
      <c r="AY142" s="32"/>
      <c r="AZ142" s="32"/>
      <c r="BA142" s="32"/>
      <c r="BB142" s="32"/>
      <c r="BC142" s="32"/>
      <c r="BD142" s="32"/>
      <c r="BE142" s="32"/>
      <c r="BF142" s="32"/>
      <c r="BG142" s="32"/>
      <c r="BH142" s="32"/>
      <c r="BI142" s="32"/>
      <c r="BJ142" s="32"/>
      <c r="BK142" s="32"/>
      <c r="BL142" s="32"/>
      <c r="BM142" s="32"/>
      <c r="BN142" s="32"/>
      <c r="BO142" s="32"/>
      <c r="BP142" s="32"/>
      <c r="BQ142" s="32"/>
      <c r="BR142" s="32"/>
      <c r="BS142" s="32"/>
      <c r="BT142" s="32"/>
      <c r="BU142" s="32"/>
      <c r="BV142" s="32"/>
      <c r="BW142" s="32"/>
      <c r="BX142" s="32"/>
      <c r="BY142" s="32"/>
      <c r="BZ142" s="32"/>
      <c r="CA142" s="32"/>
      <c r="CB142" s="32"/>
      <c r="CC142" s="32"/>
      <c r="CD142" s="32"/>
      <c r="CE142" s="32"/>
      <c r="CF142" s="32"/>
      <c r="CG142" s="32"/>
      <c r="CH142" s="32"/>
      <c r="CI142" s="32"/>
      <c r="CJ142" s="32"/>
      <c r="CK142" s="32"/>
      <c r="CL142" s="32"/>
      <c r="CM142" s="32"/>
      <c r="CN142" s="32"/>
      <c r="CO142" s="32"/>
      <c r="CP142" s="32"/>
      <c r="CQ142" s="32"/>
      <c r="CR142" s="32"/>
      <c r="CS142" s="32"/>
      <c r="CT142" s="32"/>
      <c r="CU142" s="32"/>
      <c r="CV142" s="32"/>
      <c r="CW142" s="32"/>
      <c r="CX142" s="32"/>
      <c r="CY142" s="32"/>
      <c r="CZ142" s="32"/>
      <c r="DA142" s="32"/>
      <c r="DB142" s="32"/>
      <c r="DC142" s="32"/>
      <c r="DD142" s="32"/>
      <c r="DE142" s="32"/>
      <c r="DF142" s="32"/>
      <c r="DG142" s="32"/>
      <c r="DH142" s="32"/>
      <c r="DI142" s="32"/>
      <c r="DJ142" s="32"/>
      <c r="DK142" s="32"/>
      <c r="DL142" s="32"/>
      <c r="DM142" s="32"/>
      <c r="DN142" s="32"/>
      <c r="DO142" s="32"/>
      <c r="DP142" s="32"/>
      <c r="DQ142" s="32"/>
      <c r="DR142" s="32"/>
      <c r="DS142" s="32"/>
      <c r="DT142" s="32"/>
      <c r="DU142" s="32"/>
      <c r="DV142" s="32"/>
      <c r="DW142" s="32"/>
      <c r="DX142" s="32"/>
      <c r="DY142" s="32"/>
      <c r="DZ142" s="32"/>
      <c r="EA142" s="32"/>
      <c r="EB142" s="32"/>
      <c r="EC142" s="32"/>
      <c r="ED142" s="32"/>
      <c r="EE142" s="32"/>
      <c r="EF142" s="32"/>
      <c r="EG142" s="32"/>
      <c r="EH142" s="32"/>
      <c r="EI142" s="32"/>
      <c r="EJ142" s="32"/>
      <c r="EK142" s="32"/>
      <c r="EL142" s="32"/>
      <c r="EM142" s="32"/>
      <c r="EN142" s="32"/>
      <c r="EO142" s="32"/>
      <c r="EP142" s="32"/>
      <c r="EQ142" s="32"/>
      <c r="ER142" s="32"/>
      <c r="ES142" s="32"/>
      <c r="ET142" s="32"/>
      <c r="EU142" s="32"/>
      <c r="EV142" s="32"/>
      <c r="EW142" s="32"/>
      <c r="EX142" s="32"/>
      <c r="EY142" s="32"/>
      <c r="EZ142" s="32"/>
      <c r="FA142" s="32"/>
      <c r="FB142" s="32"/>
      <c r="FC142" s="32"/>
      <c r="FD142" s="32"/>
      <c r="FE142" s="32"/>
      <c r="FF142" s="32"/>
      <c r="FG142" s="32"/>
      <c r="FH142" s="32"/>
      <c r="FI142" s="32"/>
      <c r="FJ142" s="32"/>
      <c r="FK142" s="32"/>
      <c r="FL142" s="32"/>
      <c r="FM142" s="32"/>
      <c r="FN142" s="32"/>
      <c r="FO142" s="32"/>
      <c r="FP142" s="32"/>
      <c r="FQ142" s="32"/>
      <c r="FR142" s="32"/>
      <c r="FS142" s="32"/>
      <c r="FT142" s="32"/>
      <c r="FU142" s="32"/>
      <c r="FV142" s="32"/>
      <c r="FW142" s="32"/>
      <c r="FX142" s="32"/>
      <c r="FY142" s="32"/>
      <c r="FZ142" s="32"/>
      <c r="GA142" s="32"/>
      <c r="GB142" s="32"/>
      <c r="GC142" s="32"/>
      <c r="GD142" s="32"/>
      <c r="GE142" s="32"/>
      <c r="GF142" s="32"/>
      <c r="GG142" s="32"/>
      <c r="GH142" s="32"/>
      <c r="GI142" s="32"/>
      <c r="GJ142" s="32"/>
      <c r="GK142" s="32"/>
      <c r="GL142" s="32"/>
      <c r="GM142" s="32"/>
      <c r="GN142" s="32"/>
      <c r="GO142" s="32"/>
      <c r="GP142" s="32"/>
      <c r="GQ142" s="32"/>
      <c r="GR142" s="32"/>
      <c r="GS142" s="32"/>
      <c r="GT142" s="32"/>
      <c r="GU142" s="32"/>
      <c r="GV142" s="32"/>
      <c r="GW142" s="32"/>
      <c r="GX142" s="32"/>
      <c r="GY142" s="32"/>
      <c r="GZ142" s="32"/>
      <c r="HA142" s="32"/>
      <c r="HB142" s="32"/>
      <c r="HC142" s="32"/>
      <c r="HD142" s="32"/>
      <c r="HE142" s="32"/>
      <c r="HF142" s="32"/>
      <c r="HG142" s="32"/>
      <c r="HH142" s="32"/>
      <c r="HI142" s="32"/>
      <c r="HJ142" s="32"/>
      <c r="HK142" s="32"/>
      <c r="HL142" s="32"/>
      <c r="HM142" s="32"/>
      <c r="HN142" s="32"/>
      <c r="HO142" s="32"/>
      <c r="HP142" s="32"/>
      <c r="HQ142" s="32"/>
      <c r="HR142" s="32"/>
      <c r="HS142" s="32"/>
      <c r="HT142" s="32"/>
      <c r="HU142" s="32"/>
      <c r="HV142" s="32"/>
      <c r="HW142" s="32"/>
      <c r="HX142" s="32"/>
      <c r="HY142" s="32"/>
      <c r="HZ142" s="32"/>
      <c r="IA142" s="32"/>
      <c r="IB142" s="32"/>
      <c r="IC142" s="32"/>
      <c r="ID142" s="32"/>
      <c r="IE142" s="32"/>
      <c r="IF142" s="32"/>
      <c r="IG142" s="32"/>
      <c r="IH142" s="32"/>
      <c r="II142" s="32"/>
      <c r="IJ142" s="32"/>
      <c r="IK142" s="32"/>
      <c r="IL142" s="32"/>
      <c r="IM142" s="32"/>
      <c r="IN142" s="32"/>
      <c r="IO142" s="32"/>
      <c r="IP142" s="32"/>
      <c r="IQ142" s="32"/>
      <c r="IR142" s="32"/>
      <c r="IS142" s="32"/>
      <c r="IT142" s="32"/>
      <c r="IU142" s="32"/>
      <c r="IV142" s="32"/>
    </row>
    <row r="143" spans="1:256" x14ac:dyDescent="0.25">
      <c r="A143" s="61" t="s">
        <v>242</v>
      </c>
      <c r="B143" s="56"/>
      <c r="C143" s="56"/>
      <c r="D143" s="56"/>
      <c r="E143" s="56"/>
      <c r="F143" s="56"/>
      <c r="G143" s="56"/>
      <c r="H143" s="56"/>
      <c r="I143" s="56"/>
      <c r="J143" s="56"/>
      <c r="K143" s="56"/>
      <c r="L143" s="56"/>
      <c r="N143" s="32"/>
      <c r="O143" s="32"/>
      <c r="P143" s="32"/>
      <c r="Q143" s="32"/>
      <c r="R143" s="32"/>
      <c r="S143" s="32"/>
      <c r="T143" s="32"/>
      <c r="V143" s="32"/>
      <c r="W143" s="32"/>
      <c r="X143" s="32"/>
      <c r="Y143" s="32"/>
      <c r="Z143" s="32"/>
      <c r="AA143" s="32"/>
      <c r="AB143" s="32"/>
      <c r="AC143" s="32"/>
      <c r="AD143" s="32"/>
      <c r="AE143" s="32"/>
      <c r="AF143" s="32"/>
      <c r="AG143" s="32"/>
      <c r="AH143" s="32"/>
      <c r="AI143" s="32"/>
      <c r="AJ143" s="32"/>
      <c r="AK143" s="32"/>
      <c r="AL143" s="32"/>
      <c r="AM143" s="32"/>
      <c r="AN143" s="32"/>
      <c r="AO143" s="32"/>
      <c r="AP143" s="32"/>
      <c r="AQ143" s="32"/>
      <c r="AR143" s="32"/>
      <c r="AS143" s="32"/>
      <c r="AT143" s="32"/>
      <c r="AU143" s="32"/>
      <c r="AV143" s="32"/>
      <c r="AW143" s="32"/>
      <c r="AX143" s="32"/>
      <c r="AY143" s="32"/>
      <c r="AZ143" s="32"/>
      <c r="BA143" s="32"/>
      <c r="BB143" s="32"/>
      <c r="BC143" s="32"/>
      <c r="BD143" s="32"/>
      <c r="BE143" s="32"/>
      <c r="BF143" s="32"/>
      <c r="BG143" s="32"/>
      <c r="BH143" s="32"/>
      <c r="BI143" s="32"/>
      <c r="BJ143" s="32"/>
      <c r="BK143" s="32"/>
      <c r="BL143" s="32"/>
      <c r="BM143" s="32"/>
      <c r="BN143" s="32"/>
      <c r="BO143" s="32"/>
      <c r="BP143" s="32"/>
      <c r="BQ143" s="32"/>
      <c r="BR143" s="32"/>
      <c r="BS143" s="32"/>
      <c r="BT143" s="32"/>
      <c r="BU143" s="32"/>
      <c r="BV143" s="32"/>
      <c r="BW143" s="32"/>
      <c r="BX143" s="32"/>
      <c r="BY143" s="32"/>
      <c r="BZ143" s="32"/>
      <c r="CA143" s="32"/>
      <c r="CB143" s="32"/>
      <c r="CC143" s="32"/>
      <c r="CD143" s="32"/>
      <c r="CE143" s="32"/>
      <c r="CF143" s="32"/>
      <c r="CG143" s="32"/>
      <c r="CH143" s="32"/>
      <c r="CI143" s="32"/>
      <c r="CJ143" s="32"/>
      <c r="CK143" s="32"/>
      <c r="CL143" s="32"/>
      <c r="CM143" s="32"/>
      <c r="CN143" s="32"/>
      <c r="CO143" s="32"/>
      <c r="CP143" s="32"/>
      <c r="CQ143" s="32"/>
      <c r="CR143" s="32"/>
      <c r="CS143" s="32"/>
      <c r="CT143" s="32"/>
      <c r="CU143" s="32"/>
      <c r="CV143" s="32"/>
      <c r="CW143" s="32"/>
      <c r="CX143" s="32"/>
      <c r="CY143" s="32"/>
      <c r="CZ143" s="32"/>
      <c r="DA143" s="32"/>
      <c r="DB143" s="32"/>
      <c r="DC143" s="32"/>
      <c r="DD143" s="32"/>
      <c r="DE143" s="32"/>
      <c r="DF143" s="32"/>
      <c r="DG143" s="32"/>
      <c r="DH143" s="32"/>
      <c r="DI143" s="32"/>
      <c r="DJ143" s="32"/>
      <c r="DK143" s="32"/>
      <c r="DL143" s="32"/>
      <c r="DM143" s="32"/>
      <c r="DN143" s="32"/>
      <c r="DO143" s="32"/>
      <c r="DP143" s="32"/>
      <c r="DQ143" s="32"/>
      <c r="DR143" s="32"/>
      <c r="DS143" s="32"/>
      <c r="DT143" s="32"/>
      <c r="DU143" s="32"/>
      <c r="DV143" s="32"/>
      <c r="DW143" s="32"/>
      <c r="DX143" s="32"/>
      <c r="DY143" s="32"/>
      <c r="DZ143" s="32"/>
      <c r="EA143" s="32"/>
      <c r="EB143" s="32"/>
      <c r="EC143" s="32"/>
      <c r="ED143" s="32"/>
      <c r="EE143" s="32"/>
      <c r="EF143" s="32"/>
      <c r="EG143" s="32"/>
      <c r="EH143" s="32"/>
      <c r="EI143" s="32"/>
      <c r="EJ143" s="32"/>
      <c r="EK143" s="32"/>
      <c r="EL143" s="32"/>
      <c r="EM143" s="32"/>
      <c r="EN143" s="32"/>
      <c r="EO143" s="32"/>
      <c r="EP143" s="32"/>
      <c r="EQ143" s="32"/>
      <c r="ER143" s="32"/>
      <c r="ES143" s="32"/>
      <c r="ET143" s="32"/>
      <c r="EU143" s="32"/>
      <c r="EV143" s="32"/>
      <c r="EW143" s="32"/>
      <c r="EX143" s="32"/>
      <c r="EY143" s="32"/>
      <c r="EZ143" s="32"/>
      <c r="FA143" s="32"/>
      <c r="FB143" s="32"/>
      <c r="FC143" s="32"/>
      <c r="FD143" s="32"/>
      <c r="FE143" s="32"/>
      <c r="FF143" s="32"/>
      <c r="FG143" s="32"/>
      <c r="FH143" s="32"/>
      <c r="FI143" s="32"/>
      <c r="FJ143" s="32"/>
      <c r="FK143" s="32"/>
      <c r="FL143" s="32"/>
      <c r="FM143" s="32"/>
      <c r="FN143" s="32"/>
      <c r="FO143" s="32"/>
      <c r="FP143" s="32"/>
      <c r="FQ143" s="32"/>
      <c r="FR143" s="32"/>
      <c r="FS143" s="32"/>
      <c r="FT143" s="32"/>
      <c r="FU143" s="32"/>
      <c r="FV143" s="32"/>
      <c r="FW143" s="32"/>
      <c r="FX143" s="32"/>
      <c r="FY143" s="32"/>
      <c r="FZ143" s="32"/>
      <c r="GA143" s="32"/>
      <c r="GB143" s="32"/>
      <c r="GC143" s="32"/>
      <c r="GD143" s="32"/>
      <c r="GE143" s="32"/>
      <c r="GF143" s="32"/>
      <c r="GG143" s="32"/>
      <c r="GH143" s="32"/>
      <c r="GI143" s="32"/>
      <c r="GJ143" s="32"/>
      <c r="GK143" s="32"/>
      <c r="GL143" s="32"/>
      <c r="GM143" s="32"/>
      <c r="GN143" s="32"/>
      <c r="GO143" s="32"/>
      <c r="GP143" s="32"/>
      <c r="GQ143" s="32"/>
      <c r="GR143" s="32"/>
      <c r="GS143" s="32"/>
      <c r="GT143" s="32"/>
      <c r="GU143" s="32"/>
      <c r="GV143" s="32"/>
      <c r="GW143" s="32"/>
      <c r="GX143" s="32"/>
      <c r="GY143" s="32"/>
      <c r="GZ143" s="32"/>
      <c r="HA143" s="32"/>
      <c r="HB143" s="32"/>
      <c r="HC143" s="32"/>
      <c r="HD143" s="32"/>
      <c r="HE143" s="32"/>
      <c r="HF143" s="32"/>
      <c r="HG143" s="32"/>
      <c r="HH143" s="32"/>
      <c r="HI143" s="32"/>
      <c r="HJ143" s="32"/>
      <c r="HK143" s="32"/>
      <c r="HL143" s="32"/>
      <c r="HM143" s="32"/>
      <c r="HN143" s="32"/>
      <c r="HO143" s="32"/>
      <c r="HP143" s="32"/>
      <c r="HQ143" s="32"/>
      <c r="HR143" s="32"/>
      <c r="HS143" s="32"/>
      <c r="HT143" s="32"/>
      <c r="HU143" s="32"/>
      <c r="HV143" s="32"/>
      <c r="HW143" s="32"/>
      <c r="HX143" s="32"/>
      <c r="HY143" s="32"/>
      <c r="HZ143" s="32"/>
      <c r="IA143" s="32"/>
      <c r="IB143" s="32"/>
      <c r="IC143" s="32"/>
      <c r="ID143" s="32"/>
      <c r="IE143" s="32"/>
      <c r="IF143" s="32"/>
      <c r="IG143" s="32"/>
      <c r="IH143" s="32"/>
      <c r="II143" s="32"/>
      <c r="IJ143" s="32"/>
      <c r="IK143" s="32"/>
      <c r="IL143" s="32"/>
      <c r="IM143" s="32"/>
      <c r="IN143" s="32"/>
      <c r="IO143" s="32"/>
      <c r="IP143" s="32"/>
      <c r="IQ143" s="32"/>
      <c r="IR143" s="32"/>
      <c r="IS143" s="32"/>
      <c r="IT143" s="32"/>
      <c r="IU143" s="32"/>
      <c r="IV143" s="32"/>
    </row>
    <row r="144" spans="1:256" x14ac:dyDescent="0.25">
      <c r="A144" s="61" t="s">
        <v>1459</v>
      </c>
      <c r="B144" s="56"/>
      <c r="C144" s="56"/>
      <c r="D144" s="56"/>
      <c r="E144" s="56"/>
      <c r="F144" s="56"/>
      <c r="G144" s="56"/>
      <c r="H144" s="56"/>
      <c r="I144" s="56"/>
      <c r="J144" s="56"/>
      <c r="K144" s="56"/>
      <c r="L144" s="56"/>
      <c r="N144" s="32"/>
      <c r="O144" s="32"/>
      <c r="P144" s="32"/>
      <c r="Q144" s="32"/>
      <c r="R144" s="32"/>
      <c r="S144" s="32"/>
      <c r="T144" s="32"/>
      <c r="V144" s="32"/>
      <c r="W144" s="32"/>
      <c r="X144" s="32"/>
      <c r="Y144" s="32"/>
      <c r="Z144" s="32"/>
      <c r="AA144" s="32"/>
      <c r="AB144" s="32"/>
      <c r="AC144" s="32"/>
      <c r="AD144" s="32"/>
      <c r="AE144" s="32"/>
      <c r="AF144" s="32"/>
      <c r="AG144" s="32"/>
      <c r="AH144" s="32"/>
      <c r="AI144" s="32"/>
      <c r="AJ144" s="32"/>
      <c r="AK144" s="32"/>
      <c r="AL144" s="32"/>
      <c r="AM144" s="32"/>
      <c r="AN144" s="32"/>
      <c r="AO144" s="32"/>
      <c r="AP144" s="32"/>
      <c r="AQ144" s="32"/>
      <c r="AR144" s="32"/>
      <c r="AS144" s="32"/>
      <c r="AT144" s="32"/>
      <c r="AU144" s="32"/>
      <c r="AV144" s="32"/>
      <c r="AW144" s="32"/>
      <c r="AX144" s="32"/>
      <c r="AY144" s="32"/>
      <c r="AZ144" s="32"/>
      <c r="BA144" s="32"/>
      <c r="BB144" s="32"/>
      <c r="BC144" s="32"/>
      <c r="BD144" s="32"/>
      <c r="BE144" s="32"/>
      <c r="BF144" s="32"/>
      <c r="BG144" s="32"/>
      <c r="BH144" s="32"/>
      <c r="BI144" s="32"/>
      <c r="BJ144" s="32"/>
      <c r="BK144" s="32"/>
      <c r="BL144" s="32"/>
      <c r="BM144" s="32"/>
      <c r="BN144" s="32"/>
      <c r="BO144" s="32"/>
      <c r="BP144" s="32"/>
      <c r="BQ144" s="32"/>
      <c r="BR144" s="32"/>
      <c r="BS144" s="32"/>
      <c r="BT144" s="32"/>
      <c r="BU144" s="32"/>
      <c r="BV144" s="32"/>
      <c r="BW144" s="32"/>
      <c r="BX144" s="32"/>
      <c r="BY144" s="32"/>
      <c r="BZ144" s="32"/>
      <c r="CA144" s="32"/>
      <c r="CB144" s="32"/>
      <c r="CC144" s="32"/>
      <c r="CD144" s="32"/>
      <c r="CE144" s="32"/>
      <c r="CF144" s="32"/>
      <c r="CG144" s="32"/>
      <c r="CH144" s="32"/>
      <c r="CI144" s="32"/>
      <c r="CJ144" s="32"/>
      <c r="CK144" s="32"/>
      <c r="CL144" s="32"/>
      <c r="CM144" s="32"/>
      <c r="CN144" s="32"/>
      <c r="CO144" s="32"/>
      <c r="CP144" s="32"/>
      <c r="CQ144" s="32"/>
      <c r="CR144" s="32"/>
      <c r="CS144" s="32"/>
      <c r="CT144" s="32"/>
      <c r="CU144" s="32"/>
      <c r="CV144" s="32"/>
      <c r="CW144" s="32"/>
      <c r="CX144" s="32"/>
      <c r="CY144" s="32"/>
      <c r="CZ144" s="32"/>
      <c r="DA144" s="32"/>
      <c r="DB144" s="32"/>
      <c r="DC144" s="32"/>
      <c r="DD144" s="32"/>
      <c r="DE144" s="32"/>
      <c r="DF144" s="32"/>
      <c r="DG144" s="32"/>
      <c r="DH144" s="32"/>
      <c r="DI144" s="32"/>
      <c r="DJ144" s="32"/>
      <c r="DK144" s="32"/>
      <c r="DL144" s="32"/>
      <c r="DM144" s="32"/>
      <c r="DN144" s="32"/>
      <c r="DO144" s="32"/>
      <c r="DP144" s="32"/>
      <c r="DQ144" s="32"/>
      <c r="DR144" s="32"/>
      <c r="DS144" s="32"/>
      <c r="DT144" s="32"/>
      <c r="DU144" s="32"/>
      <c r="DV144" s="32"/>
      <c r="DW144" s="32"/>
      <c r="DX144" s="32"/>
      <c r="DY144" s="32"/>
      <c r="DZ144" s="32"/>
      <c r="EA144" s="32"/>
      <c r="EB144" s="32"/>
      <c r="EC144" s="32"/>
      <c r="ED144" s="32"/>
      <c r="EE144" s="32"/>
      <c r="EF144" s="32"/>
      <c r="EG144" s="32"/>
      <c r="EH144" s="32"/>
      <c r="EI144" s="32"/>
      <c r="EJ144" s="32"/>
      <c r="EK144" s="32"/>
      <c r="EL144" s="32"/>
      <c r="EM144" s="32"/>
      <c r="EN144" s="32"/>
      <c r="EO144" s="32"/>
      <c r="EP144" s="32"/>
      <c r="EQ144" s="32"/>
      <c r="ER144" s="32"/>
      <c r="ES144" s="32"/>
      <c r="ET144" s="32"/>
      <c r="EU144" s="32"/>
      <c r="EV144" s="32"/>
      <c r="EW144" s="32"/>
      <c r="EX144" s="32"/>
      <c r="EY144" s="32"/>
      <c r="EZ144" s="32"/>
      <c r="FA144" s="32"/>
      <c r="FB144" s="32"/>
      <c r="FC144" s="32"/>
      <c r="FD144" s="32"/>
      <c r="FE144" s="32"/>
      <c r="FF144" s="32"/>
      <c r="FG144" s="32"/>
      <c r="FH144" s="32"/>
      <c r="FI144" s="32"/>
      <c r="FJ144" s="32"/>
      <c r="FK144" s="32"/>
      <c r="FL144" s="32"/>
      <c r="FM144" s="32"/>
      <c r="FN144" s="32"/>
      <c r="FO144" s="32"/>
      <c r="FP144" s="32"/>
      <c r="FQ144" s="32"/>
      <c r="FR144" s="32"/>
      <c r="FS144" s="32"/>
      <c r="FT144" s="32"/>
      <c r="FU144" s="32"/>
      <c r="FV144" s="32"/>
      <c r="FW144" s="32"/>
      <c r="FX144" s="32"/>
      <c r="FY144" s="32"/>
      <c r="FZ144" s="32"/>
      <c r="GA144" s="32"/>
      <c r="GB144" s="32"/>
      <c r="GC144" s="32"/>
      <c r="GD144" s="32"/>
      <c r="GE144" s="32"/>
      <c r="GF144" s="32"/>
      <c r="GG144" s="32"/>
      <c r="GH144" s="32"/>
      <c r="GI144" s="32"/>
      <c r="GJ144" s="32"/>
      <c r="GK144" s="32"/>
      <c r="GL144" s="32"/>
      <c r="GM144" s="32"/>
      <c r="GN144" s="32"/>
      <c r="GO144" s="32"/>
      <c r="GP144" s="32"/>
      <c r="GQ144" s="32"/>
      <c r="GR144" s="32"/>
      <c r="GS144" s="32"/>
      <c r="GT144" s="32"/>
      <c r="GU144" s="32"/>
      <c r="GV144" s="32"/>
      <c r="GW144" s="32"/>
      <c r="GX144" s="32"/>
      <c r="GY144" s="32"/>
      <c r="GZ144" s="32"/>
      <c r="HA144" s="32"/>
      <c r="HB144" s="32"/>
      <c r="HC144" s="32"/>
      <c r="HD144" s="32"/>
      <c r="HE144" s="32"/>
      <c r="HF144" s="32"/>
      <c r="HG144" s="32"/>
      <c r="HH144" s="32"/>
      <c r="HI144" s="32"/>
      <c r="HJ144" s="32"/>
      <c r="HK144" s="32"/>
      <c r="HL144" s="32"/>
      <c r="HM144" s="32"/>
      <c r="HN144" s="32"/>
      <c r="HO144" s="32"/>
      <c r="HP144" s="32"/>
      <c r="HQ144" s="32"/>
      <c r="HR144" s="32"/>
      <c r="HS144" s="32"/>
      <c r="HT144" s="32"/>
      <c r="HU144" s="32"/>
      <c r="HV144" s="32"/>
      <c r="HW144" s="32"/>
      <c r="HX144" s="32"/>
      <c r="HY144" s="32"/>
      <c r="HZ144" s="32"/>
      <c r="IA144" s="32"/>
      <c r="IB144" s="32"/>
      <c r="IC144" s="32"/>
      <c r="ID144" s="32"/>
      <c r="IE144" s="32"/>
      <c r="IF144" s="32"/>
      <c r="IG144" s="32"/>
      <c r="IH144" s="32"/>
      <c r="II144" s="32"/>
      <c r="IJ144" s="32"/>
      <c r="IK144" s="32"/>
      <c r="IL144" s="32"/>
      <c r="IM144" s="32"/>
      <c r="IN144" s="32"/>
      <c r="IO144" s="32"/>
      <c r="IP144" s="32"/>
      <c r="IQ144" s="32"/>
      <c r="IR144" s="32"/>
      <c r="IS144" s="32"/>
      <c r="IT144" s="32"/>
      <c r="IU144" s="32"/>
      <c r="IV144" s="32"/>
    </row>
    <row r="145" spans="1:256" x14ac:dyDescent="0.25">
      <c r="A145" s="61" t="s">
        <v>3267</v>
      </c>
      <c r="B145" s="56"/>
      <c r="C145" s="56"/>
      <c r="D145" s="56"/>
      <c r="E145" s="56"/>
      <c r="F145" s="56"/>
      <c r="G145" s="56"/>
      <c r="H145" s="56"/>
      <c r="I145" s="56"/>
      <c r="J145" s="56"/>
      <c r="K145" s="56"/>
      <c r="L145" s="56"/>
      <c r="N145" s="32"/>
      <c r="O145" s="32"/>
      <c r="P145" s="32"/>
      <c r="Q145" s="32"/>
      <c r="R145" s="32"/>
      <c r="S145" s="32"/>
      <c r="T145" s="32"/>
      <c r="V145" s="32"/>
      <c r="W145" s="32"/>
      <c r="X145" s="32"/>
      <c r="Y145" s="32"/>
      <c r="Z145" s="32"/>
      <c r="AA145" s="32"/>
      <c r="AB145" s="32"/>
      <c r="AC145" s="32"/>
      <c r="AD145" s="32"/>
      <c r="AE145" s="32"/>
      <c r="AF145" s="32"/>
      <c r="AG145" s="32"/>
      <c r="AH145" s="32"/>
      <c r="AI145" s="32"/>
      <c r="AJ145" s="32"/>
      <c r="AK145" s="32"/>
      <c r="AL145" s="32"/>
      <c r="AM145" s="32"/>
      <c r="AN145" s="32"/>
      <c r="AO145" s="32"/>
      <c r="AP145" s="32"/>
      <c r="AQ145" s="32"/>
      <c r="AR145" s="32"/>
      <c r="AS145" s="32"/>
      <c r="AT145" s="32"/>
      <c r="AU145" s="32"/>
      <c r="AV145" s="32"/>
      <c r="AW145" s="32"/>
      <c r="AX145" s="32"/>
      <c r="AY145" s="32"/>
      <c r="AZ145" s="32"/>
      <c r="BA145" s="32"/>
      <c r="BB145" s="32"/>
      <c r="BC145" s="32"/>
      <c r="BD145" s="32"/>
      <c r="BE145" s="32"/>
      <c r="BF145" s="32"/>
      <c r="BG145" s="32"/>
      <c r="BH145" s="32"/>
      <c r="BI145" s="32"/>
      <c r="BJ145" s="32"/>
      <c r="BK145" s="32"/>
      <c r="BL145" s="32"/>
      <c r="BM145" s="32"/>
      <c r="BN145" s="32"/>
      <c r="BO145" s="32"/>
      <c r="BP145" s="32"/>
      <c r="BQ145" s="32"/>
      <c r="BR145" s="32"/>
      <c r="BS145" s="32"/>
      <c r="BT145" s="32"/>
      <c r="BU145" s="32"/>
      <c r="BV145" s="32"/>
      <c r="BW145" s="32"/>
      <c r="BX145" s="32"/>
      <c r="BY145" s="32"/>
      <c r="BZ145" s="32"/>
      <c r="CA145" s="32"/>
      <c r="CB145" s="32"/>
      <c r="CC145" s="32"/>
      <c r="CD145" s="32"/>
      <c r="CE145" s="32"/>
      <c r="CF145" s="32"/>
      <c r="CG145" s="32"/>
      <c r="CH145" s="32"/>
      <c r="CI145" s="32"/>
      <c r="CJ145" s="32"/>
      <c r="CK145" s="32"/>
      <c r="CL145" s="32"/>
      <c r="CM145" s="32"/>
      <c r="CN145" s="32"/>
      <c r="CO145" s="32"/>
      <c r="CP145" s="32"/>
      <c r="CQ145" s="32"/>
      <c r="CR145" s="32"/>
      <c r="CS145" s="32"/>
      <c r="CT145" s="32"/>
      <c r="CU145" s="32"/>
      <c r="CV145" s="32"/>
      <c r="CW145" s="32"/>
      <c r="CX145" s="32"/>
      <c r="CY145" s="32"/>
      <c r="CZ145" s="32"/>
      <c r="DA145" s="32"/>
      <c r="DB145" s="32"/>
      <c r="DC145" s="32"/>
      <c r="DD145" s="32"/>
      <c r="DE145" s="32"/>
      <c r="DF145" s="32"/>
      <c r="DG145" s="32"/>
      <c r="DH145" s="32"/>
      <c r="DI145" s="32"/>
      <c r="DJ145" s="32"/>
      <c r="DK145" s="32"/>
      <c r="DL145" s="32"/>
      <c r="DM145" s="32"/>
      <c r="DN145" s="32"/>
      <c r="DO145" s="32"/>
      <c r="DP145" s="32"/>
      <c r="DQ145" s="32"/>
      <c r="DR145" s="32"/>
      <c r="DS145" s="32"/>
      <c r="DT145" s="32"/>
      <c r="DU145" s="32"/>
      <c r="DV145" s="32"/>
      <c r="DW145" s="32"/>
      <c r="DX145" s="32"/>
      <c r="DY145" s="32"/>
      <c r="DZ145" s="32"/>
      <c r="EA145" s="32"/>
      <c r="EB145" s="32"/>
      <c r="EC145" s="32"/>
      <c r="ED145" s="32"/>
      <c r="EE145" s="32"/>
      <c r="EF145" s="32"/>
      <c r="EG145" s="32"/>
      <c r="EH145" s="32"/>
      <c r="EI145" s="32"/>
      <c r="EJ145" s="32"/>
      <c r="EK145" s="32"/>
      <c r="EL145" s="32"/>
      <c r="EM145" s="32"/>
      <c r="EN145" s="32"/>
      <c r="EO145" s="32"/>
      <c r="EP145" s="32"/>
      <c r="EQ145" s="32"/>
      <c r="ER145" s="32"/>
      <c r="ES145" s="32"/>
      <c r="ET145" s="32"/>
      <c r="EU145" s="32"/>
      <c r="EV145" s="32"/>
      <c r="EW145" s="32"/>
      <c r="EX145" s="32"/>
      <c r="EY145" s="32"/>
      <c r="EZ145" s="32"/>
      <c r="FA145" s="32"/>
      <c r="FB145" s="32"/>
      <c r="FC145" s="32"/>
      <c r="FD145" s="32"/>
      <c r="FE145" s="32"/>
      <c r="FF145" s="32"/>
      <c r="FG145" s="32"/>
      <c r="FH145" s="32"/>
      <c r="FI145" s="32"/>
      <c r="FJ145" s="32"/>
      <c r="FK145" s="32"/>
      <c r="FL145" s="32"/>
      <c r="FM145" s="32"/>
      <c r="FN145" s="32"/>
      <c r="FO145" s="32"/>
      <c r="FP145" s="32"/>
      <c r="FQ145" s="32"/>
      <c r="FR145" s="32"/>
      <c r="FS145" s="32"/>
      <c r="FT145" s="32"/>
      <c r="FU145" s="32"/>
      <c r="FV145" s="32"/>
      <c r="FW145" s="32"/>
      <c r="FX145" s="32"/>
      <c r="FY145" s="32"/>
      <c r="FZ145" s="32"/>
      <c r="GA145" s="32"/>
      <c r="GB145" s="32"/>
      <c r="GC145" s="32"/>
      <c r="GD145" s="32"/>
      <c r="GE145" s="32"/>
      <c r="GF145" s="32"/>
      <c r="GG145" s="32"/>
      <c r="GH145" s="32"/>
      <c r="GI145" s="32"/>
      <c r="GJ145" s="32"/>
      <c r="GK145" s="32"/>
      <c r="GL145" s="32"/>
      <c r="GM145" s="32"/>
      <c r="GN145" s="32"/>
      <c r="GO145" s="32"/>
      <c r="GP145" s="32"/>
      <c r="GQ145" s="32"/>
      <c r="GR145" s="32"/>
      <c r="GS145" s="32"/>
      <c r="GT145" s="32"/>
      <c r="GU145" s="32"/>
      <c r="GV145" s="32"/>
      <c r="GW145" s="32"/>
      <c r="GX145" s="32"/>
      <c r="GY145" s="32"/>
      <c r="GZ145" s="32"/>
      <c r="HA145" s="32"/>
      <c r="HB145" s="32"/>
      <c r="HC145" s="32"/>
      <c r="HD145" s="32"/>
      <c r="HE145" s="32"/>
      <c r="HF145" s="32"/>
      <c r="HG145" s="32"/>
      <c r="HH145" s="32"/>
      <c r="HI145" s="32"/>
      <c r="HJ145" s="32"/>
      <c r="HK145" s="32"/>
      <c r="HL145" s="32"/>
      <c r="HM145" s="32"/>
      <c r="HN145" s="32"/>
      <c r="HO145" s="32"/>
      <c r="HP145" s="32"/>
      <c r="HQ145" s="32"/>
      <c r="HR145" s="32"/>
      <c r="HS145" s="32"/>
      <c r="HT145" s="32"/>
      <c r="HU145" s="32"/>
      <c r="HV145" s="32"/>
      <c r="HW145" s="32"/>
      <c r="HX145" s="32"/>
      <c r="HY145" s="32"/>
      <c r="HZ145" s="32"/>
      <c r="IA145" s="32"/>
      <c r="IB145" s="32"/>
      <c r="IC145" s="32"/>
      <c r="ID145" s="32"/>
      <c r="IE145" s="32"/>
      <c r="IF145" s="32"/>
      <c r="IG145" s="32"/>
      <c r="IH145" s="32"/>
      <c r="II145" s="32"/>
      <c r="IJ145" s="32"/>
      <c r="IK145" s="32"/>
      <c r="IL145" s="32"/>
      <c r="IM145" s="32"/>
      <c r="IN145" s="32"/>
      <c r="IO145" s="32"/>
      <c r="IP145" s="32"/>
      <c r="IQ145" s="32"/>
      <c r="IR145" s="32"/>
      <c r="IS145" s="32"/>
      <c r="IT145" s="32"/>
      <c r="IU145" s="32"/>
      <c r="IV145" s="32"/>
    </row>
    <row r="146" spans="1:256" x14ac:dyDescent="0.25">
      <c r="A146" s="61" t="s">
        <v>3106</v>
      </c>
      <c r="B146" s="56"/>
      <c r="C146" s="56"/>
      <c r="D146" s="56"/>
      <c r="E146" s="56"/>
      <c r="F146" s="56"/>
      <c r="G146" s="56"/>
      <c r="H146" s="56"/>
      <c r="I146" s="56"/>
      <c r="J146" s="56"/>
      <c r="K146" s="56"/>
      <c r="L146" s="56"/>
      <c r="N146" s="32"/>
      <c r="O146" s="32"/>
      <c r="P146" s="32"/>
      <c r="Q146" s="32"/>
      <c r="R146" s="32"/>
      <c r="S146" s="32"/>
      <c r="T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c r="AU146" s="32"/>
      <c r="AV146" s="32"/>
      <c r="AW146" s="32"/>
      <c r="AX146" s="32"/>
      <c r="AY146" s="32"/>
      <c r="AZ146" s="32"/>
      <c r="BA146" s="32"/>
      <c r="BB146" s="32"/>
      <c r="BC146" s="32"/>
      <c r="BD146" s="32"/>
      <c r="BE146" s="32"/>
      <c r="BF146" s="32"/>
      <c r="BG146" s="32"/>
      <c r="BH146" s="32"/>
      <c r="BI146" s="32"/>
      <c r="BJ146" s="32"/>
      <c r="BK146" s="32"/>
      <c r="BL146" s="32"/>
      <c r="BM146" s="32"/>
      <c r="BN146" s="32"/>
      <c r="BO146" s="32"/>
      <c r="BP146" s="32"/>
      <c r="BQ146" s="32"/>
      <c r="BR146" s="32"/>
      <c r="BS146" s="32"/>
      <c r="BT146" s="32"/>
      <c r="BU146" s="32"/>
      <c r="BV146" s="32"/>
      <c r="BW146" s="32"/>
      <c r="BX146" s="32"/>
      <c r="BY146" s="32"/>
      <c r="BZ146" s="32"/>
      <c r="CA146" s="32"/>
      <c r="CB146" s="32"/>
      <c r="CC146" s="32"/>
      <c r="CD146" s="32"/>
      <c r="CE146" s="32"/>
      <c r="CF146" s="32"/>
      <c r="CG146" s="32"/>
      <c r="CH146" s="32"/>
      <c r="CI146" s="32"/>
      <c r="CJ146" s="32"/>
      <c r="CK146" s="32"/>
      <c r="CL146" s="32"/>
      <c r="CM146" s="32"/>
      <c r="CN146" s="32"/>
      <c r="CO146" s="32"/>
      <c r="CP146" s="32"/>
      <c r="CQ146" s="32"/>
      <c r="CR146" s="32"/>
      <c r="CS146" s="32"/>
      <c r="CT146" s="32"/>
      <c r="CU146" s="32"/>
      <c r="CV146" s="32"/>
      <c r="CW146" s="32"/>
      <c r="CX146" s="32"/>
      <c r="CY146" s="32"/>
      <c r="CZ146" s="32"/>
      <c r="DA146" s="32"/>
      <c r="DB146" s="32"/>
      <c r="DC146" s="32"/>
      <c r="DD146" s="32"/>
      <c r="DE146" s="32"/>
      <c r="DF146" s="32"/>
      <c r="DG146" s="32"/>
      <c r="DH146" s="32"/>
      <c r="DI146" s="32"/>
      <c r="DJ146" s="32"/>
      <c r="DK146" s="32"/>
      <c r="DL146" s="32"/>
      <c r="DM146" s="32"/>
      <c r="DN146" s="32"/>
      <c r="DO146" s="32"/>
      <c r="DP146" s="32"/>
      <c r="DQ146" s="32"/>
      <c r="DR146" s="32"/>
      <c r="DS146" s="32"/>
      <c r="DT146" s="32"/>
      <c r="DU146" s="32"/>
      <c r="DV146" s="32"/>
      <c r="DW146" s="32"/>
      <c r="DX146" s="32"/>
      <c r="DY146" s="32"/>
      <c r="DZ146" s="32"/>
      <c r="EA146" s="32"/>
      <c r="EB146" s="32"/>
      <c r="EC146" s="32"/>
      <c r="ED146" s="32"/>
      <c r="EE146" s="32"/>
      <c r="EF146" s="32"/>
      <c r="EG146" s="32"/>
      <c r="EH146" s="32"/>
      <c r="EI146" s="32"/>
      <c r="EJ146" s="32"/>
      <c r="EK146" s="32"/>
      <c r="EL146" s="32"/>
      <c r="EM146" s="32"/>
      <c r="EN146" s="32"/>
      <c r="EO146" s="32"/>
      <c r="EP146" s="32"/>
      <c r="EQ146" s="32"/>
      <c r="ER146" s="32"/>
      <c r="ES146" s="32"/>
      <c r="ET146" s="32"/>
      <c r="EU146" s="32"/>
      <c r="EV146" s="32"/>
      <c r="EW146" s="32"/>
      <c r="EX146" s="32"/>
      <c r="EY146" s="32"/>
      <c r="EZ146" s="32"/>
      <c r="FA146" s="32"/>
      <c r="FB146" s="32"/>
      <c r="FC146" s="32"/>
      <c r="FD146" s="32"/>
      <c r="FE146" s="32"/>
      <c r="FF146" s="32"/>
      <c r="FG146" s="32"/>
      <c r="FH146" s="32"/>
      <c r="FI146" s="32"/>
      <c r="FJ146" s="32"/>
      <c r="FK146" s="32"/>
      <c r="FL146" s="32"/>
      <c r="FM146" s="32"/>
      <c r="FN146" s="32"/>
      <c r="FO146" s="32"/>
      <c r="FP146" s="32"/>
      <c r="FQ146" s="32"/>
      <c r="FR146" s="32"/>
      <c r="FS146" s="32"/>
      <c r="FT146" s="32"/>
      <c r="FU146" s="32"/>
      <c r="FV146" s="32"/>
      <c r="FW146" s="32"/>
      <c r="FX146" s="32"/>
      <c r="FY146" s="32"/>
      <c r="FZ146" s="32"/>
      <c r="GA146" s="32"/>
      <c r="GB146" s="32"/>
      <c r="GC146" s="32"/>
      <c r="GD146" s="32"/>
      <c r="GE146" s="32"/>
      <c r="GF146" s="32"/>
      <c r="GG146" s="32"/>
      <c r="GH146" s="32"/>
      <c r="GI146" s="32"/>
      <c r="GJ146" s="32"/>
      <c r="GK146" s="32"/>
      <c r="GL146" s="32"/>
      <c r="GM146" s="32"/>
      <c r="GN146" s="32"/>
      <c r="GO146" s="32"/>
      <c r="GP146" s="32"/>
      <c r="GQ146" s="32"/>
      <c r="GR146" s="32"/>
      <c r="GS146" s="32"/>
      <c r="GT146" s="32"/>
      <c r="GU146" s="32"/>
      <c r="GV146" s="32"/>
      <c r="GW146" s="32"/>
      <c r="GX146" s="32"/>
      <c r="GY146" s="32"/>
      <c r="GZ146" s="32"/>
      <c r="HA146" s="32"/>
      <c r="HB146" s="32"/>
      <c r="HC146" s="32"/>
      <c r="HD146" s="32"/>
      <c r="HE146" s="32"/>
      <c r="HF146" s="32"/>
      <c r="HG146" s="32"/>
      <c r="HH146" s="32"/>
      <c r="HI146" s="32"/>
      <c r="HJ146" s="32"/>
      <c r="HK146" s="32"/>
      <c r="HL146" s="32"/>
      <c r="HM146" s="32"/>
      <c r="HN146" s="32"/>
      <c r="HO146" s="32"/>
      <c r="HP146" s="32"/>
      <c r="HQ146" s="32"/>
      <c r="HR146" s="32"/>
      <c r="HS146" s="32"/>
      <c r="HT146" s="32"/>
      <c r="HU146" s="32"/>
      <c r="HV146" s="32"/>
      <c r="HW146" s="32"/>
      <c r="HX146" s="32"/>
      <c r="HY146" s="32"/>
      <c r="HZ146" s="32"/>
      <c r="IA146" s="32"/>
      <c r="IB146" s="32"/>
      <c r="IC146" s="32"/>
      <c r="ID146" s="32"/>
      <c r="IE146" s="32"/>
      <c r="IF146" s="32"/>
      <c r="IG146" s="32"/>
      <c r="IH146" s="32"/>
      <c r="II146" s="32"/>
      <c r="IJ146" s="32"/>
      <c r="IK146" s="32"/>
      <c r="IL146" s="32"/>
      <c r="IM146" s="32"/>
      <c r="IN146" s="32"/>
      <c r="IO146" s="32"/>
      <c r="IP146" s="32"/>
      <c r="IQ146" s="32"/>
      <c r="IR146" s="32"/>
      <c r="IS146" s="32"/>
      <c r="IT146" s="32"/>
      <c r="IU146" s="32"/>
      <c r="IV146" s="32"/>
    </row>
    <row r="147" spans="1:256" x14ac:dyDescent="0.25">
      <c r="A147" s="61" t="s">
        <v>1497</v>
      </c>
      <c r="B147" s="56"/>
      <c r="C147" s="56"/>
      <c r="D147" s="56"/>
      <c r="E147" s="56"/>
      <c r="F147" s="56"/>
      <c r="G147" s="56"/>
      <c r="H147" s="56"/>
      <c r="I147" s="56"/>
      <c r="J147" s="56"/>
      <c r="K147" s="56"/>
      <c r="L147" s="56"/>
      <c r="N147" s="32"/>
      <c r="O147" s="32"/>
      <c r="P147" s="32"/>
      <c r="Q147" s="32"/>
      <c r="R147" s="32"/>
      <c r="S147" s="32"/>
      <c r="T147" s="32"/>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2"/>
      <c r="AS147" s="32"/>
      <c r="AT147" s="32"/>
      <c r="AU147" s="32"/>
      <c r="AV147" s="32"/>
      <c r="AW147" s="32"/>
      <c r="AX147" s="32"/>
      <c r="AY147" s="32"/>
      <c r="AZ147" s="32"/>
      <c r="BA147" s="32"/>
      <c r="BB147" s="32"/>
      <c r="BC147" s="32"/>
      <c r="BD147" s="32"/>
      <c r="BE147" s="32"/>
      <c r="BF147" s="32"/>
      <c r="BG147" s="32"/>
      <c r="BH147" s="32"/>
      <c r="BI147" s="32"/>
      <c r="BJ147" s="32"/>
      <c r="BK147" s="32"/>
      <c r="BL147" s="32"/>
      <c r="BM147" s="32"/>
      <c r="BN147" s="32"/>
      <c r="BO147" s="32"/>
      <c r="BP147" s="32"/>
      <c r="BQ147" s="32"/>
      <c r="BR147" s="32"/>
      <c r="BS147" s="32"/>
      <c r="BT147" s="32"/>
      <c r="BU147" s="32"/>
      <c r="BV147" s="32"/>
      <c r="BW147" s="32"/>
      <c r="BX147" s="32"/>
      <c r="BY147" s="32"/>
      <c r="BZ147" s="32"/>
      <c r="CA147" s="32"/>
      <c r="CB147" s="32"/>
      <c r="CC147" s="32"/>
      <c r="CD147" s="32"/>
      <c r="CE147" s="32"/>
      <c r="CF147" s="32"/>
      <c r="CG147" s="32"/>
      <c r="CH147" s="32"/>
      <c r="CI147" s="32"/>
      <c r="CJ147" s="32"/>
      <c r="CK147" s="32"/>
      <c r="CL147" s="32"/>
      <c r="CM147" s="32"/>
      <c r="CN147" s="32"/>
      <c r="CO147" s="32"/>
      <c r="CP147" s="32"/>
      <c r="CQ147" s="32"/>
      <c r="CR147" s="32"/>
      <c r="CS147" s="32"/>
      <c r="CT147" s="32"/>
      <c r="CU147" s="32"/>
      <c r="CV147" s="32"/>
      <c r="CW147" s="32"/>
      <c r="CX147" s="32"/>
      <c r="CY147" s="32"/>
      <c r="CZ147" s="32"/>
      <c r="DA147" s="32"/>
      <c r="DB147" s="32"/>
      <c r="DC147" s="32"/>
      <c r="DD147" s="32"/>
      <c r="DE147" s="32"/>
      <c r="DF147" s="32"/>
      <c r="DG147" s="32"/>
      <c r="DH147" s="32"/>
      <c r="DI147" s="32"/>
      <c r="DJ147" s="32"/>
      <c r="DK147" s="32"/>
      <c r="DL147" s="32"/>
      <c r="DM147" s="32"/>
      <c r="DN147" s="32"/>
      <c r="DO147" s="32"/>
      <c r="DP147" s="32"/>
      <c r="DQ147" s="32"/>
      <c r="DR147" s="32"/>
      <c r="DS147" s="32"/>
      <c r="DT147" s="32"/>
      <c r="DU147" s="32"/>
      <c r="DV147" s="32"/>
      <c r="DW147" s="32"/>
      <c r="DX147" s="32"/>
      <c r="DY147" s="32"/>
      <c r="DZ147" s="32"/>
      <c r="EA147" s="32"/>
      <c r="EB147" s="32"/>
      <c r="EC147" s="32"/>
      <c r="ED147" s="32"/>
      <c r="EE147" s="32"/>
      <c r="EF147" s="32"/>
      <c r="EG147" s="32"/>
      <c r="EH147" s="32"/>
      <c r="EI147" s="32"/>
      <c r="EJ147" s="32"/>
      <c r="EK147" s="32"/>
      <c r="EL147" s="32"/>
      <c r="EM147" s="32"/>
      <c r="EN147" s="32"/>
      <c r="EO147" s="32"/>
      <c r="EP147" s="32"/>
      <c r="EQ147" s="32"/>
      <c r="ER147" s="32"/>
      <c r="ES147" s="32"/>
      <c r="ET147" s="32"/>
      <c r="EU147" s="32"/>
      <c r="EV147" s="32"/>
      <c r="EW147" s="32"/>
      <c r="EX147" s="32"/>
      <c r="EY147" s="32"/>
      <c r="EZ147" s="32"/>
      <c r="FA147" s="32"/>
      <c r="FB147" s="32"/>
      <c r="FC147" s="32"/>
      <c r="FD147" s="32"/>
      <c r="FE147" s="32"/>
      <c r="FF147" s="32"/>
      <c r="FG147" s="32"/>
      <c r="FH147" s="32"/>
      <c r="FI147" s="32"/>
      <c r="FJ147" s="32"/>
      <c r="FK147" s="32"/>
      <c r="FL147" s="32"/>
      <c r="FM147" s="32"/>
      <c r="FN147" s="32"/>
      <c r="FO147" s="32"/>
      <c r="FP147" s="32"/>
      <c r="FQ147" s="32"/>
      <c r="FR147" s="32"/>
      <c r="FS147" s="32"/>
      <c r="FT147" s="32"/>
      <c r="FU147" s="32"/>
      <c r="FV147" s="32"/>
      <c r="FW147" s="32"/>
      <c r="FX147" s="32"/>
      <c r="FY147" s="32"/>
      <c r="FZ147" s="32"/>
      <c r="GA147" s="32"/>
      <c r="GB147" s="32"/>
      <c r="GC147" s="32"/>
      <c r="GD147" s="32"/>
      <c r="GE147" s="32"/>
      <c r="GF147" s="32"/>
      <c r="GG147" s="32"/>
      <c r="GH147" s="32"/>
      <c r="GI147" s="32"/>
      <c r="GJ147" s="32"/>
      <c r="GK147" s="32"/>
      <c r="GL147" s="32"/>
      <c r="GM147" s="32"/>
      <c r="GN147" s="32"/>
      <c r="GO147" s="32"/>
      <c r="GP147" s="32"/>
      <c r="GQ147" s="32"/>
      <c r="GR147" s="32"/>
      <c r="GS147" s="32"/>
      <c r="GT147" s="32"/>
      <c r="GU147" s="32"/>
      <c r="GV147" s="32"/>
      <c r="GW147" s="32"/>
      <c r="GX147" s="32"/>
      <c r="GY147" s="32"/>
      <c r="GZ147" s="32"/>
      <c r="HA147" s="32"/>
      <c r="HB147" s="32"/>
      <c r="HC147" s="32"/>
      <c r="HD147" s="32"/>
      <c r="HE147" s="32"/>
      <c r="HF147" s="32"/>
      <c r="HG147" s="32"/>
      <c r="HH147" s="32"/>
      <c r="HI147" s="32"/>
      <c r="HJ147" s="32"/>
      <c r="HK147" s="32"/>
      <c r="HL147" s="32"/>
      <c r="HM147" s="32"/>
      <c r="HN147" s="32"/>
      <c r="HO147" s="32"/>
      <c r="HP147" s="32"/>
      <c r="HQ147" s="32"/>
      <c r="HR147" s="32"/>
      <c r="HS147" s="32"/>
      <c r="HT147" s="32"/>
      <c r="HU147" s="32"/>
      <c r="HV147" s="32"/>
      <c r="HW147" s="32"/>
      <c r="HX147" s="32"/>
      <c r="HY147" s="32"/>
      <c r="HZ147" s="32"/>
      <c r="IA147" s="32"/>
      <c r="IB147" s="32"/>
      <c r="IC147" s="32"/>
      <c r="ID147" s="32"/>
      <c r="IE147" s="32"/>
      <c r="IF147" s="32"/>
      <c r="IG147" s="32"/>
      <c r="IH147" s="32"/>
      <c r="II147" s="32"/>
      <c r="IJ147" s="32"/>
      <c r="IK147" s="32"/>
      <c r="IL147" s="32"/>
      <c r="IM147" s="32"/>
      <c r="IN147" s="32"/>
      <c r="IO147" s="32"/>
      <c r="IP147" s="32"/>
      <c r="IQ147" s="32"/>
      <c r="IR147" s="32"/>
      <c r="IS147" s="32"/>
      <c r="IT147" s="32"/>
      <c r="IU147" s="32"/>
      <c r="IV147" s="32"/>
    </row>
    <row r="148" spans="1:256" x14ac:dyDescent="0.25">
      <c r="A148" s="61" t="s">
        <v>1769</v>
      </c>
      <c r="B148" s="56"/>
      <c r="C148" s="56"/>
      <c r="D148" s="56"/>
      <c r="E148" s="56"/>
      <c r="F148" s="56"/>
      <c r="G148" s="56"/>
      <c r="H148" s="56"/>
      <c r="I148" s="56"/>
      <c r="J148" s="56"/>
      <c r="K148" s="56"/>
      <c r="L148" s="56"/>
      <c r="N148" s="32"/>
      <c r="O148" s="32"/>
      <c r="P148" s="32"/>
      <c r="Q148" s="32"/>
      <c r="R148" s="32"/>
      <c r="S148" s="32"/>
      <c r="T148" s="32"/>
      <c r="V148" s="32"/>
      <c r="W148" s="32"/>
      <c r="X148" s="32"/>
      <c r="Y148" s="32"/>
      <c r="Z148" s="32"/>
      <c r="AA148" s="32"/>
      <c r="AB148" s="32"/>
      <c r="AC148" s="32"/>
      <c r="AD148" s="32"/>
      <c r="AE148" s="32"/>
      <c r="AF148" s="32"/>
      <c r="AG148" s="32"/>
      <c r="AH148" s="32"/>
      <c r="AI148" s="32"/>
      <c r="AJ148" s="32"/>
      <c r="AK148" s="32"/>
      <c r="AL148" s="32"/>
      <c r="AM148" s="32"/>
      <c r="AN148" s="32"/>
      <c r="AO148" s="32"/>
      <c r="AP148" s="32"/>
      <c r="AQ148" s="32"/>
      <c r="AR148" s="32"/>
      <c r="AS148" s="32"/>
      <c r="AT148" s="32"/>
      <c r="AU148" s="32"/>
      <c r="AV148" s="32"/>
      <c r="AW148" s="32"/>
      <c r="AX148" s="32"/>
      <c r="AY148" s="32"/>
      <c r="AZ148" s="32"/>
      <c r="BA148" s="32"/>
      <c r="BB148" s="32"/>
      <c r="BC148" s="32"/>
      <c r="BD148" s="32"/>
      <c r="BE148" s="32"/>
      <c r="BF148" s="32"/>
      <c r="BG148" s="32"/>
      <c r="BH148" s="32"/>
      <c r="BI148" s="32"/>
      <c r="BJ148" s="32"/>
      <c r="BK148" s="32"/>
      <c r="BL148" s="32"/>
      <c r="BM148" s="32"/>
      <c r="BN148" s="32"/>
      <c r="BO148" s="32"/>
      <c r="BP148" s="32"/>
      <c r="BQ148" s="32"/>
      <c r="BR148" s="32"/>
      <c r="BS148" s="32"/>
      <c r="BT148" s="32"/>
      <c r="BU148" s="32"/>
      <c r="BV148" s="32"/>
      <c r="BW148" s="32"/>
      <c r="BX148" s="32"/>
      <c r="BY148" s="32"/>
      <c r="BZ148" s="32"/>
      <c r="CA148" s="32"/>
      <c r="CB148" s="32"/>
      <c r="CC148" s="32"/>
      <c r="CD148" s="32"/>
      <c r="CE148" s="32"/>
      <c r="CF148" s="32"/>
      <c r="CG148" s="32"/>
      <c r="CH148" s="32"/>
      <c r="CI148" s="32"/>
      <c r="CJ148" s="32"/>
      <c r="CK148" s="32"/>
      <c r="CL148" s="32"/>
      <c r="CM148" s="32"/>
      <c r="CN148" s="32"/>
      <c r="CO148" s="32"/>
      <c r="CP148" s="32"/>
      <c r="CQ148" s="32"/>
      <c r="CR148" s="32"/>
      <c r="CS148" s="32"/>
      <c r="CT148" s="32"/>
      <c r="CU148" s="32"/>
      <c r="CV148" s="32"/>
      <c r="CW148" s="32"/>
      <c r="CX148" s="32"/>
      <c r="CY148" s="32"/>
      <c r="CZ148" s="32"/>
      <c r="DA148" s="32"/>
      <c r="DB148" s="32"/>
      <c r="DC148" s="32"/>
      <c r="DD148" s="32"/>
      <c r="DE148" s="32"/>
      <c r="DF148" s="32"/>
      <c r="DG148" s="32"/>
      <c r="DH148" s="32"/>
      <c r="DI148" s="32"/>
      <c r="DJ148" s="32"/>
      <c r="DK148" s="32"/>
      <c r="DL148" s="32"/>
      <c r="DM148" s="32"/>
      <c r="DN148" s="32"/>
      <c r="DO148" s="32"/>
      <c r="DP148" s="32"/>
      <c r="DQ148" s="32"/>
      <c r="DR148" s="32"/>
      <c r="DS148" s="32"/>
      <c r="DT148" s="32"/>
      <c r="DU148" s="32"/>
      <c r="DV148" s="32"/>
      <c r="DW148" s="32"/>
      <c r="DX148" s="32"/>
      <c r="DY148" s="32"/>
      <c r="DZ148" s="32"/>
      <c r="EA148" s="32"/>
      <c r="EB148" s="32"/>
      <c r="EC148" s="32"/>
      <c r="ED148" s="32"/>
      <c r="EE148" s="32"/>
      <c r="EF148" s="32"/>
      <c r="EG148" s="32"/>
      <c r="EH148" s="32"/>
      <c r="EI148" s="32"/>
      <c r="EJ148" s="32"/>
      <c r="EK148" s="32"/>
      <c r="EL148" s="32"/>
      <c r="EM148" s="32"/>
      <c r="EN148" s="32"/>
      <c r="EO148" s="32"/>
      <c r="EP148" s="32"/>
      <c r="EQ148" s="32"/>
      <c r="ER148" s="32"/>
      <c r="ES148" s="32"/>
      <c r="ET148" s="32"/>
      <c r="EU148" s="32"/>
      <c r="EV148" s="32"/>
      <c r="EW148" s="32"/>
      <c r="EX148" s="32"/>
      <c r="EY148" s="32"/>
      <c r="EZ148" s="32"/>
      <c r="FA148" s="32"/>
      <c r="FB148" s="32"/>
      <c r="FC148" s="32"/>
      <c r="FD148" s="32"/>
      <c r="FE148" s="32"/>
      <c r="FF148" s="32"/>
      <c r="FG148" s="32"/>
      <c r="FH148" s="32"/>
      <c r="FI148" s="32"/>
      <c r="FJ148" s="32"/>
      <c r="FK148" s="32"/>
      <c r="FL148" s="32"/>
      <c r="FM148" s="32"/>
      <c r="FN148" s="32"/>
      <c r="FO148" s="32"/>
      <c r="FP148" s="32"/>
      <c r="FQ148" s="32"/>
      <c r="FR148" s="32"/>
      <c r="FS148" s="32"/>
      <c r="FT148" s="32"/>
      <c r="FU148" s="32"/>
      <c r="FV148" s="32"/>
      <c r="FW148" s="32"/>
      <c r="FX148" s="32"/>
      <c r="FY148" s="32"/>
      <c r="FZ148" s="32"/>
      <c r="GA148" s="32"/>
      <c r="GB148" s="32"/>
      <c r="GC148" s="32"/>
      <c r="GD148" s="32"/>
      <c r="GE148" s="32"/>
      <c r="GF148" s="32"/>
      <c r="GG148" s="32"/>
      <c r="GH148" s="32"/>
      <c r="GI148" s="32"/>
      <c r="GJ148" s="32"/>
      <c r="GK148" s="32"/>
      <c r="GL148" s="32"/>
      <c r="GM148" s="32"/>
      <c r="GN148" s="32"/>
      <c r="GO148" s="32"/>
      <c r="GP148" s="32"/>
      <c r="GQ148" s="32"/>
      <c r="GR148" s="32"/>
      <c r="GS148" s="32"/>
      <c r="GT148" s="32"/>
      <c r="GU148" s="32"/>
      <c r="GV148" s="32"/>
      <c r="GW148" s="32"/>
      <c r="GX148" s="32"/>
      <c r="GY148" s="32"/>
      <c r="GZ148" s="32"/>
      <c r="HA148" s="32"/>
      <c r="HB148" s="32"/>
      <c r="HC148" s="32"/>
      <c r="HD148" s="32"/>
      <c r="HE148" s="32"/>
      <c r="HF148" s="32"/>
      <c r="HG148" s="32"/>
      <c r="HH148" s="32"/>
      <c r="HI148" s="32"/>
      <c r="HJ148" s="32"/>
      <c r="HK148" s="32"/>
      <c r="HL148" s="32"/>
      <c r="HM148" s="32"/>
      <c r="HN148" s="32"/>
      <c r="HO148" s="32"/>
      <c r="HP148" s="32"/>
      <c r="HQ148" s="32"/>
      <c r="HR148" s="32"/>
      <c r="HS148" s="32"/>
      <c r="HT148" s="32"/>
      <c r="HU148" s="32"/>
      <c r="HV148" s="32"/>
      <c r="HW148" s="32"/>
      <c r="HX148" s="32"/>
      <c r="HY148" s="32"/>
      <c r="HZ148" s="32"/>
      <c r="IA148" s="32"/>
      <c r="IB148" s="32"/>
      <c r="IC148" s="32"/>
      <c r="ID148" s="32"/>
      <c r="IE148" s="32"/>
      <c r="IF148" s="32"/>
      <c r="IG148" s="32"/>
      <c r="IH148" s="32"/>
      <c r="II148" s="32"/>
      <c r="IJ148" s="32"/>
      <c r="IK148" s="32"/>
      <c r="IL148" s="32"/>
      <c r="IM148" s="32"/>
      <c r="IN148" s="32"/>
      <c r="IO148" s="32"/>
      <c r="IP148" s="32"/>
      <c r="IQ148" s="32"/>
      <c r="IR148" s="32"/>
      <c r="IS148" s="32"/>
      <c r="IT148" s="32"/>
      <c r="IU148" s="32"/>
      <c r="IV148" s="32"/>
    </row>
    <row r="149" spans="1:256" x14ac:dyDescent="0.25">
      <c r="A149" s="61" t="s">
        <v>2879</v>
      </c>
      <c r="B149" s="56"/>
      <c r="C149" s="56"/>
      <c r="D149" s="56"/>
      <c r="E149" s="56"/>
      <c r="F149" s="56"/>
      <c r="G149" s="56"/>
      <c r="H149" s="56"/>
      <c r="I149" s="56"/>
      <c r="J149" s="56"/>
      <c r="K149" s="56"/>
      <c r="L149" s="56"/>
      <c r="N149" s="32"/>
      <c r="O149" s="32"/>
      <c r="P149" s="32"/>
      <c r="Q149" s="32"/>
      <c r="R149" s="32"/>
      <c r="S149" s="32"/>
      <c r="T149" s="32"/>
      <c r="V149" s="32"/>
      <c r="W149" s="32"/>
      <c r="X149" s="32"/>
      <c r="Y149" s="32"/>
      <c r="Z149" s="32"/>
      <c r="AA149" s="32"/>
      <c r="AB149" s="32"/>
      <c r="AC149" s="32"/>
      <c r="AD149" s="32"/>
      <c r="AE149" s="32"/>
      <c r="AF149" s="32"/>
      <c r="AG149" s="32"/>
      <c r="AH149" s="32"/>
      <c r="AI149" s="32"/>
      <c r="AJ149" s="32"/>
      <c r="AK149" s="32"/>
      <c r="AL149" s="32"/>
      <c r="AM149" s="32"/>
      <c r="AN149" s="32"/>
      <c r="AO149" s="32"/>
      <c r="AP149" s="32"/>
      <c r="AQ149" s="32"/>
      <c r="AR149" s="32"/>
      <c r="AS149" s="32"/>
      <c r="AT149" s="32"/>
      <c r="AU149" s="32"/>
      <c r="AV149" s="32"/>
      <c r="AW149" s="32"/>
      <c r="AX149" s="32"/>
      <c r="AY149" s="32"/>
      <c r="AZ149" s="32"/>
      <c r="BA149" s="32"/>
      <c r="BB149" s="32"/>
      <c r="BC149" s="32"/>
      <c r="BD149" s="32"/>
      <c r="BE149" s="32"/>
      <c r="BF149" s="32"/>
      <c r="BG149" s="32"/>
      <c r="BH149" s="32"/>
      <c r="BI149" s="32"/>
      <c r="BJ149" s="32"/>
      <c r="BK149" s="32"/>
      <c r="BL149" s="32"/>
      <c r="BM149" s="32"/>
      <c r="BN149" s="32"/>
      <c r="BO149" s="32"/>
      <c r="BP149" s="32"/>
      <c r="BQ149" s="32"/>
      <c r="BR149" s="32"/>
      <c r="BS149" s="32"/>
      <c r="BT149" s="32"/>
      <c r="BU149" s="32"/>
      <c r="BV149" s="32"/>
      <c r="BW149" s="32"/>
      <c r="BX149" s="32"/>
      <c r="BY149" s="32"/>
      <c r="BZ149" s="32"/>
      <c r="CA149" s="32"/>
      <c r="CB149" s="32"/>
      <c r="CC149" s="32"/>
      <c r="CD149" s="32"/>
      <c r="CE149" s="32"/>
      <c r="CF149" s="32"/>
      <c r="CG149" s="32"/>
      <c r="CH149" s="32"/>
      <c r="CI149" s="32"/>
      <c r="CJ149" s="32"/>
      <c r="CK149" s="32"/>
      <c r="CL149" s="32"/>
      <c r="CM149" s="32"/>
      <c r="CN149" s="32"/>
      <c r="CO149" s="32"/>
      <c r="CP149" s="32"/>
      <c r="CQ149" s="32"/>
      <c r="CR149" s="32"/>
      <c r="CS149" s="32"/>
      <c r="CT149" s="32"/>
      <c r="CU149" s="32"/>
      <c r="CV149" s="32"/>
      <c r="CW149" s="32"/>
      <c r="CX149" s="32"/>
      <c r="CY149" s="32"/>
      <c r="CZ149" s="32"/>
      <c r="DA149" s="32"/>
      <c r="DB149" s="32"/>
      <c r="DC149" s="32"/>
      <c r="DD149" s="32"/>
      <c r="DE149" s="32"/>
      <c r="DF149" s="32"/>
      <c r="DG149" s="32"/>
      <c r="DH149" s="32"/>
      <c r="DI149" s="32"/>
      <c r="DJ149" s="32"/>
      <c r="DK149" s="32"/>
      <c r="DL149" s="32"/>
      <c r="DM149" s="32"/>
      <c r="DN149" s="32"/>
      <c r="DO149" s="32"/>
      <c r="DP149" s="32"/>
      <c r="DQ149" s="32"/>
      <c r="DR149" s="32"/>
      <c r="DS149" s="32"/>
      <c r="DT149" s="32"/>
      <c r="DU149" s="32"/>
      <c r="DV149" s="32"/>
      <c r="DW149" s="32"/>
      <c r="DX149" s="32"/>
      <c r="DY149" s="32"/>
      <c r="DZ149" s="32"/>
      <c r="EA149" s="32"/>
      <c r="EB149" s="32"/>
      <c r="EC149" s="32"/>
      <c r="ED149" s="32"/>
      <c r="EE149" s="32"/>
      <c r="EF149" s="32"/>
      <c r="EG149" s="32"/>
      <c r="EH149" s="32"/>
      <c r="EI149" s="32"/>
      <c r="EJ149" s="32"/>
      <c r="EK149" s="32"/>
      <c r="EL149" s="32"/>
      <c r="EM149" s="32"/>
      <c r="EN149" s="32"/>
      <c r="EO149" s="32"/>
      <c r="EP149" s="32"/>
      <c r="EQ149" s="32"/>
      <c r="ER149" s="32"/>
      <c r="ES149" s="32"/>
      <c r="ET149" s="32"/>
      <c r="EU149" s="32"/>
      <c r="EV149" s="32"/>
      <c r="EW149" s="32"/>
      <c r="EX149" s="32"/>
      <c r="EY149" s="32"/>
      <c r="EZ149" s="32"/>
      <c r="FA149" s="32"/>
      <c r="FB149" s="32"/>
      <c r="FC149" s="32"/>
      <c r="FD149" s="32"/>
      <c r="FE149" s="32"/>
      <c r="FF149" s="32"/>
      <c r="FG149" s="32"/>
      <c r="FH149" s="32"/>
      <c r="FI149" s="32"/>
      <c r="FJ149" s="32"/>
      <c r="FK149" s="32"/>
      <c r="FL149" s="32"/>
      <c r="FM149" s="32"/>
      <c r="FN149" s="32"/>
      <c r="FO149" s="32"/>
      <c r="FP149" s="32"/>
      <c r="FQ149" s="32"/>
      <c r="FR149" s="32"/>
      <c r="FS149" s="32"/>
      <c r="FT149" s="32"/>
      <c r="FU149" s="32"/>
      <c r="FV149" s="32"/>
      <c r="FW149" s="32"/>
      <c r="FX149" s="32"/>
      <c r="FY149" s="32"/>
      <c r="FZ149" s="32"/>
      <c r="GA149" s="32"/>
      <c r="GB149" s="32"/>
      <c r="GC149" s="32"/>
      <c r="GD149" s="32"/>
      <c r="GE149" s="32"/>
      <c r="GF149" s="32"/>
      <c r="GG149" s="32"/>
      <c r="GH149" s="32"/>
      <c r="GI149" s="32"/>
      <c r="GJ149" s="32"/>
      <c r="GK149" s="32"/>
      <c r="GL149" s="32"/>
      <c r="GM149" s="32"/>
      <c r="GN149" s="32"/>
      <c r="GO149" s="32"/>
      <c r="GP149" s="32"/>
      <c r="GQ149" s="32"/>
      <c r="GR149" s="32"/>
      <c r="GS149" s="32"/>
      <c r="GT149" s="32"/>
      <c r="GU149" s="32"/>
      <c r="GV149" s="32"/>
      <c r="GW149" s="32"/>
      <c r="GX149" s="32"/>
      <c r="GY149" s="32"/>
      <c r="GZ149" s="32"/>
      <c r="HA149" s="32"/>
      <c r="HB149" s="32"/>
      <c r="HC149" s="32"/>
      <c r="HD149" s="32"/>
      <c r="HE149" s="32"/>
      <c r="HF149" s="32"/>
      <c r="HG149" s="32"/>
      <c r="HH149" s="32"/>
      <c r="HI149" s="32"/>
      <c r="HJ149" s="32"/>
      <c r="HK149" s="32"/>
      <c r="HL149" s="32"/>
      <c r="HM149" s="32"/>
      <c r="HN149" s="32"/>
      <c r="HO149" s="32"/>
      <c r="HP149" s="32"/>
      <c r="HQ149" s="32"/>
      <c r="HR149" s="32"/>
      <c r="HS149" s="32"/>
      <c r="HT149" s="32"/>
      <c r="HU149" s="32"/>
      <c r="HV149" s="32"/>
      <c r="HW149" s="32"/>
      <c r="HX149" s="32"/>
      <c r="HY149" s="32"/>
      <c r="HZ149" s="32"/>
      <c r="IA149" s="32"/>
      <c r="IB149" s="32"/>
      <c r="IC149" s="32"/>
      <c r="ID149" s="32"/>
      <c r="IE149" s="32"/>
      <c r="IF149" s="32"/>
      <c r="IG149" s="32"/>
      <c r="IH149" s="32"/>
      <c r="II149" s="32"/>
      <c r="IJ149" s="32"/>
      <c r="IK149" s="32"/>
      <c r="IL149" s="32"/>
      <c r="IM149" s="32"/>
      <c r="IN149" s="32"/>
      <c r="IO149" s="32"/>
      <c r="IP149" s="32"/>
      <c r="IQ149" s="32"/>
      <c r="IR149" s="32"/>
      <c r="IS149" s="32"/>
      <c r="IT149" s="32"/>
      <c r="IU149" s="32"/>
      <c r="IV149" s="32"/>
    </row>
    <row r="150" spans="1:256" x14ac:dyDescent="0.25">
      <c r="A150" s="61" t="s">
        <v>1797</v>
      </c>
      <c r="B150" s="56"/>
      <c r="C150" s="56"/>
      <c r="D150" s="56"/>
      <c r="E150" s="56"/>
      <c r="F150" s="56"/>
      <c r="G150" s="56"/>
      <c r="H150" s="56"/>
      <c r="I150" s="56"/>
      <c r="J150" s="56"/>
      <c r="K150" s="56"/>
      <c r="L150" s="56"/>
      <c r="N150" s="32"/>
      <c r="O150" s="32"/>
      <c r="P150" s="32"/>
      <c r="Q150" s="32"/>
      <c r="R150" s="32"/>
      <c r="S150" s="32"/>
      <c r="T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c r="AY150" s="32"/>
      <c r="AZ150" s="32"/>
      <c r="BA150" s="32"/>
      <c r="BB150" s="32"/>
      <c r="BC150" s="32"/>
      <c r="BD150" s="32"/>
      <c r="BE150" s="32"/>
      <c r="BF150" s="32"/>
      <c r="BG150" s="32"/>
      <c r="BH150" s="32"/>
      <c r="BI150" s="32"/>
      <c r="BJ150" s="32"/>
      <c r="BK150" s="32"/>
      <c r="BL150" s="32"/>
      <c r="BM150" s="32"/>
      <c r="BN150" s="32"/>
      <c r="BO150" s="32"/>
      <c r="BP150" s="32"/>
      <c r="BQ150" s="32"/>
      <c r="BR150" s="32"/>
      <c r="BS150" s="32"/>
      <c r="BT150" s="32"/>
      <c r="BU150" s="32"/>
      <c r="BV150" s="32"/>
      <c r="BW150" s="32"/>
      <c r="BX150" s="32"/>
      <c r="BY150" s="32"/>
      <c r="BZ150" s="32"/>
      <c r="CA150" s="32"/>
      <c r="CB150" s="32"/>
      <c r="CC150" s="32"/>
      <c r="CD150" s="32"/>
      <c r="CE150" s="32"/>
      <c r="CF150" s="32"/>
      <c r="CG150" s="32"/>
      <c r="CH150" s="32"/>
      <c r="CI150" s="32"/>
      <c r="CJ150" s="32"/>
      <c r="CK150" s="32"/>
      <c r="CL150" s="32"/>
      <c r="CM150" s="32"/>
      <c r="CN150" s="32"/>
      <c r="CO150" s="32"/>
      <c r="CP150" s="32"/>
      <c r="CQ150" s="32"/>
      <c r="CR150" s="32"/>
      <c r="CS150" s="32"/>
      <c r="CT150" s="32"/>
      <c r="CU150" s="32"/>
      <c r="CV150" s="32"/>
      <c r="CW150" s="32"/>
      <c r="CX150" s="32"/>
      <c r="CY150" s="32"/>
      <c r="CZ150" s="32"/>
      <c r="DA150" s="32"/>
      <c r="DB150" s="32"/>
      <c r="DC150" s="32"/>
      <c r="DD150" s="32"/>
      <c r="DE150" s="32"/>
      <c r="DF150" s="32"/>
      <c r="DG150" s="32"/>
      <c r="DH150" s="32"/>
      <c r="DI150" s="32"/>
      <c r="DJ150" s="32"/>
      <c r="DK150" s="32"/>
      <c r="DL150" s="32"/>
      <c r="DM150" s="32"/>
      <c r="DN150" s="32"/>
      <c r="DO150" s="32"/>
      <c r="DP150" s="32"/>
      <c r="DQ150" s="32"/>
      <c r="DR150" s="32"/>
      <c r="DS150" s="32"/>
      <c r="DT150" s="32"/>
      <c r="DU150" s="32"/>
      <c r="DV150" s="32"/>
      <c r="DW150" s="32"/>
      <c r="DX150" s="32"/>
      <c r="DY150" s="32"/>
      <c r="DZ150" s="32"/>
      <c r="EA150" s="32"/>
      <c r="EB150" s="32"/>
      <c r="EC150" s="32"/>
      <c r="ED150" s="32"/>
      <c r="EE150" s="32"/>
      <c r="EF150" s="32"/>
      <c r="EG150" s="32"/>
      <c r="EH150" s="32"/>
      <c r="EI150" s="32"/>
      <c r="EJ150" s="32"/>
      <c r="EK150" s="32"/>
      <c r="EL150" s="32"/>
      <c r="EM150" s="32"/>
      <c r="EN150" s="32"/>
      <c r="EO150" s="32"/>
      <c r="EP150" s="32"/>
      <c r="EQ150" s="32"/>
      <c r="ER150" s="32"/>
      <c r="ES150" s="32"/>
      <c r="ET150" s="32"/>
      <c r="EU150" s="32"/>
      <c r="EV150" s="32"/>
      <c r="EW150" s="32"/>
      <c r="EX150" s="32"/>
      <c r="EY150" s="32"/>
      <c r="EZ150" s="32"/>
      <c r="FA150" s="32"/>
      <c r="FB150" s="32"/>
      <c r="FC150" s="32"/>
      <c r="FD150" s="32"/>
      <c r="FE150" s="32"/>
      <c r="FF150" s="32"/>
      <c r="FG150" s="32"/>
      <c r="FH150" s="32"/>
      <c r="FI150" s="32"/>
      <c r="FJ150" s="32"/>
      <c r="FK150" s="32"/>
      <c r="FL150" s="32"/>
      <c r="FM150" s="32"/>
      <c r="FN150" s="32"/>
      <c r="FO150" s="32"/>
      <c r="FP150" s="32"/>
      <c r="FQ150" s="32"/>
      <c r="FR150" s="32"/>
      <c r="FS150" s="32"/>
      <c r="FT150" s="32"/>
      <c r="FU150" s="32"/>
      <c r="FV150" s="32"/>
      <c r="FW150" s="32"/>
      <c r="FX150" s="32"/>
      <c r="FY150" s="32"/>
      <c r="FZ150" s="32"/>
      <c r="GA150" s="32"/>
      <c r="GB150" s="32"/>
      <c r="GC150" s="32"/>
      <c r="GD150" s="32"/>
      <c r="GE150" s="32"/>
      <c r="GF150" s="32"/>
      <c r="GG150" s="32"/>
      <c r="GH150" s="32"/>
      <c r="GI150" s="32"/>
      <c r="GJ150" s="32"/>
      <c r="GK150" s="32"/>
      <c r="GL150" s="32"/>
      <c r="GM150" s="32"/>
      <c r="GN150" s="32"/>
      <c r="GO150" s="32"/>
      <c r="GP150" s="32"/>
      <c r="GQ150" s="32"/>
      <c r="GR150" s="32"/>
      <c r="GS150" s="32"/>
      <c r="GT150" s="32"/>
      <c r="GU150" s="32"/>
      <c r="GV150" s="32"/>
      <c r="GW150" s="32"/>
      <c r="GX150" s="32"/>
      <c r="GY150" s="32"/>
      <c r="GZ150" s="32"/>
      <c r="HA150" s="32"/>
      <c r="HB150" s="32"/>
      <c r="HC150" s="32"/>
      <c r="HD150" s="32"/>
      <c r="HE150" s="32"/>
      <c r="HF150" s="32"/>
      <c r="HG150" s="32"/>
      <c r="HH150" s="32"/>
      <c r="HI150" s="32"/>
      <c r="HJ150" s="32"/>
      <c r="HK150" s="32"/>
      <c r="HL150" s="32"/>
      <c r="HM150" s="32"/>
      <c r="HN150" s="32"/>
      <c r="HO150" s="32"/>
      <c r="HP150" s="32"/>
      <c r="HQ150" s="32"/>
      <c r="HR150" s="32"/>
      <c r="HS150" s="32"/>
      <c r="HT150" s="32"/>
      <c r="HU150" s="32"/>
      <c r="HV150" s="32"/>
      <c r="HW150" s="32"/>
      <c r="HX150" s="32"/>
      <c r="HY150" s="32"/>
      <c r="HZ150" s="32"/>
      <c r="IA150" s="32"/>
      <c r="IB150" s="32"/>
      <c r="IC150" s="32"/>
      <c r="ID150" s="32"/>
      <c r="IE150" s="32"/>
      <c r="IF150" s="32"/>
      <c r="IG150" s="32"/>
      <c r="IH150" s="32"/>
      <c r="II150" s="32"/>
      <c r="IJ150" s="32"/>
      <c r="IK150" s="32"/>
      <c r="IL150" s="32"/>
      <c r="IM150" s="32"/>
      <c r="IN150" s="32"/>
      <c r="IO150" s="32"/>
      <c r="IP150" s="32"/>
      <c r="IQ150" s="32"/>
      <c r="IR150" s="32"/>
      <c r="IS150" s="32"/>
      <c r="IT150" s="32"/>
      <c r="IU150" s="32"/>
      <c r="IV150" s="32"/>
    </row>
    <row r="151" spans="1:256" x14ac:dyDescent="0.25">
      <c r="A151" s="61" t="s">
        <v>2857</v>
      </c>
      <c r="B151" s="56"/>
      <c r="C151" s="56"/>
      <c r="D151" s="56"/>
      <c r="E151" s="56"/>
      <c r="F151" s="56"/>
      <c r="G151" s="56"/>
      <c r="H151" s="56"/>
      <c r="I151" s="56"/>
      <c r="J151" s="56"/>
      <c r="K151" s="56"/>
      <c r="L151" s="56"/>
      <c r="N151" s="32"/>
      <c r="O151" s="32"/>
      <c r="P151" s="32"/>
      <c r="Q151" s="32"/>
      <c r="R151" s="32"/>
      <c r="S151" s="32"/>
      <c r="T151" s="32"/>
      <c r="V151" s="32"/>
      <c r="W151" s="32"/>
      <c r="X151" s="32"/>
      <c r="Y151" s="32"/>
      <c r="Z151" s="32"/>
      <c r="AA151" s="32"/>
      <c r="AB151" s="32"/>
      <c r="AC151" s="32"/>
      <c r="AD151" s="32"/>
      <c r="AE151" s="32"/>
      <c r="AF151" s="32"/>
      <c r="AG151" s="32"/>
      <c r="AH151" s="32"/>
      <c r="AI151" s="32"/>
      <c r="AJ151" s="32"/>
      <c r="AK151" s="32"/>
      <c r="AL151" s="32"/>
      <c r="AM151" s="32"/>
      <c r="AN151" s="32"/>
      <c r="AO151" s="32"/>
      <c r="AP151" s="32"/>
      <c r="AQ151" s="32"/>
      <c r="AR151" s="32"/>
      <c r="AS151" s="32"/>
      <c r="AT151" s="32"/>
      <c r="AU151" s="32"/>
      <c r="AV151" s="32"/>
      <c r="AW151" s="32"/>
      <c r="AX151" s="32"/>
      <c r="AY151" s="32"/>
      <c r="AZ151" s="32"/>
      <c r="BA151" s="32"/>
      <c r="BB151" s="32"/>
      <c r="BC151" s="32"/>
      <c r="BD151" s="32"/>
      <c r="BE151" s="32"/>
      <c r="BF151" s="32"/>
      <c r="BG151" s="32"/>
      <c r="BH151" s="32"/>
      <c r="BI151" s="32"/>
      <c r="BJ151" s="32"/>
      <c r="BK151" s="32"/>
      <c r="BL151" s="32"/>
      <c r="BM151" s="32"/>
      <c r="BN151" s="32"/>
      <c r="BO151" s="32"/>
      <c r="BP151" s="32"/>
      <c r="BQ151" s="32"/>
      <c r="BR151" s="32"/>
      <c r="BS151" s="32"/>
      <c r="BT151" s="32"/>
      <c r="BU151" s="32"/>
      <c r="BV151" s="32"/>
      <c r="BW151" s="32"/>
      <c r="BX151" s="32"/>
      <c r="BY151" s="32"/>
      <c r="BZ151" s="32"/>
      <c r="CA151" s="32"/>
      <c r="CB151" s="32"/>
      <c r="CC151" s="32"/>
      <c r="CD151" s="32"/>
      <c r="CE151" s="32"/>
      <c r="CF151" s="32"/>
      <c r="CG151" s="32"/>
      <c r="CH151" s="32"/>
      <c r="CI151" s="32"/>
      <c r="CJ151" s="32"/>
      <c r="CK151" s="32"/>
      <c r="CL151" s="32"/>
      <c r="CM151" s="32"/>
      <c r="CN151" s="32"/>
      <c r="CO151" s="32"/>
      <c r="CP151" s="32"/>
      <c r="CQ151" s="32"/>
      <c r="CR151" s="32"/>
      <c r="CS151" s="32"/>
      <c r="CT151" s="32"/>
      <c r="CU151" s="32"/>
      <c r="CV151" s="32"/>
      <c r="CW151" s="32"/>
      <c r="CX151" s="32"/>
      <c r="CY151" s="32"/>
      <c r="CZ151" s="32"/>
      <c r="DA151" s="32"/>
      <c r="DB151" s="32"/>
      <c r="DC151" s="32"/>
      <c r="DD151" s="32"/>
      <c r="DE151" s="32"/>
      <c r="DF151" s="32"/>
      <c r="DG151" s="32"/>
      <c r="DH151" s="32"/>
      <c r="DI151" s="32"/>
      <c r="DJ151" s="32"/>
      <c r="DK151" s="32"/>
      <c r="DL151" s="32"/>
      <c r="DM151" s="32"/>
      <c r="DN151" s="32"/>
      <c r="DO151" s="32"/>
      <c r="DP151" s="32"/>
      <c r="DQ151" s="32"/>
      <c r="DR151" s="32"/>
      <c r="DS151" s="32"/>
      <c r="DT151" s="32"/>
      <c r="DU151" s="32"/>
      <c r="DV151" s="32"/>
      <c r="DW151" s="32"/>
      <c r="DX151" s="32"/>
      <c r="DY151" s="32"/>
      <c r="DZ151" s="32"/>
      <c r="EA151" s="32"/>
      <c r="EB151" s="32"/>
      <c r="EC151" s="32"/>
      <c r="ED151" s="32"/>
      <c r="EE151" s="32"/>
      <c r="EF151" s="32"/>
      <c r="EG151" s="32"/>
      <c r="EH151" s="32"/>
      <c r="EI151" s="32"/>
      <c r="EJ151" s="32"/>
      <c r="EK151" s="32"/>
      <c r="EL151" s="32"/>
      <c r="EM151" s="32"/>
      <c r="EN151" s="32"/>
      <c r="EO151" s="32"/>
      <c r="EP151" s="32"/>
      <c r="EQ151" s="32"/>
      <c r="ER151" s="32"/>
      <c r="ES151" s="32"/>
      <c r="ET151" s="32"/>
      <c r="EU151" s="32"/>
      <c r="EV151" s="32"/>
      <c r="EW151" s="32"/>
      <c r="EX151" s="32"/>
      <c r="EY151" s="32"/>
      <c r="EZ151" s="32"/>
      <c r="FA151" s="32"/>
      <c r="FB151" s="32"/>
      <c r="FC151" s="32"/>
      <c r="FD151" s="32"/>
      <c r="FE151" s="32"/>
      <c r="FF151" s="32"/>
      <c r="FG151" s="32"/>
      <c r="FH151" s="32"/>
      <c r="FI151" s="32"/>
      <c r="FJ151" s="32"/>
      <c r="FK151" s="32"/>
      <c r="FL151" s="32"/>
      <c r="FM151" s="32"/>
      <c r="FN151" s="32"/>
      <c r="FO151" s="32"/>
      <c r="FP151" s="32"/>
      <c r="FQ151" s="32"/>
      <c r="FR151" s="32"/>
      <c r="FS151" s="32"/>
      <c r="FT151" s="32"/>
      <c r="FU151" s="32"/>
      <c r="FV151" s="32"/>
      <c r="FW151" s="32"/>
      <c r="FX151" s="32"/>
      <c r="FY151" s="32"/>
      <c r="FZ151" s="32"/>
      <c r="GA151" s="32"/>
      <c r="GB151" s="32"/>
      <c r="GC151" s="32"/>
      <c r="GD151" s="32"/>
      <c r="GE151" s="32"/>
      <c r="GF151" s="32"/>
      <c r="GG151" s="32"/>
      <c r="GH151" s="32"/>
      <c r="GI151" s="32"/>
      <c r="GJ151" s="32"/>
      <c r="GK151" s="32"/>
      <c r="GL151" s="32"/>
      <c r="GM151" s="32"/>
      <c r="GN151" s="32"/>
      <c r="GO151" s="32"/>
      <c r="GP151" s="32"/>
      <c r="GQ151" s="32"/>
      <c r="GR151" s="32"/>
      <c r="GS151" s="32"/>
      <c r="GT151" s="32"/>
      <c r="GU151" s="32"/>
      <c r="GV151" s="32"/>
      <c r="GW151" s="32"/>
      <c r="GX151" s="32"/>
      <c r="GY151" s="32"/>
      <c r="GZ151" s="32"/>
      <c r="HA151" s="32"/>
      <c r="HB151" s="32"/>
      <c r="HC151" s="32"/>
      <c r="HD151" s="32"/>
      <c r="HE151" s="32"/>
      <c r="HF151" s="32"/>
      <c r="HG151" s="32"/>
      <c r="HH151" s="32"/>
      <c r="HI151" s="32"/>
      <c r="HJ151" s="32"/>
      <c r="HK151" s="32"/>
      <c r="HL151" s="32"/>
      <c r="HM151" s="32"/>
      <c r="HN151" s="32"/>
      <c r="HO151" s="32"/>
      <c r="HP151" s="32"/>
      <c r="HQ151" s="32"/>
      <c r="HR151" s="32"/>
      <c r="HS151" s="32"/>
      <c r="HT151" s="32"/>
      <c r="HU151" s="32"/>
      <c r="HV151" s="32"/>
      <c r="HW151" s="32"/>
      <c r="HX151" s="32"/>
      <c r="HY151" s="32"/>
      <c r="HZ151" s="32"/>
      <c r="IA151" s="32"/>
      <c r="IB151" s="32"/>
      <c r="IC151" s="32"/>
      <c r="ID151" s="32"/>
      <c r="IE151" s="32"/>
      <c r="IF151" s="32"/>
      <c r="IG151" s="32"/>
      <c r="IH151" s="32"/>
      <c r="II151" s="32"/>
      <c r="IJ151" s="32"/>
      <c r="IK151" s="32"/>
      <c r="IL151" s="32"/>
      <c r="IM151" s="32"/>
      <c r="IN151" s="32"/>
      <c r="IO151" s="32"/>
      <c r="IP151" s="32"/>
      <c r="IQ151" s="32"/>
      <c r="IR151" s="32"/>
      <c r="IS151" s="32"/>
      <c r="IT151" s="32"/>
      <c r="IU151" s="32"/>
      <c r="IV151" s="32"/>
    </row>
    <row r="152" spans="1:256" x14ac:dyDescent="0.25">
      <c r="A152" s="61" t="s">
        <v>2855</v>
      </c>
      <c r="B152" s="56"/>
      <c r="C152" s="56"/>
      <c r="D152" s="56"/>
      <c r="E152" s="56"/>
      <c r="F152" s="56"/>
      <c r="G152" s="56"/>
      <c r="H152" s="56"/>
      <c r="I152" s="56"/>
      <c r="J152" s="56"/>
      <c r="K152" s="56"/>
      <c r="L152" s="56"/>
      <c r="N152" s="32"/>
      <c r="O152" s="32"/>
      <c r="P152" s="32"/>
      <c r="Q152" s="32"/>
      <c r="R152" s="32"/>
      <c r="S152" s="32"/>
      <c r="T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c r="AY152" s="32"/>
      <c r="AZ152" s="32"/>
      <c r="BA152" s="32"/>
      <c r="BB152" s="32"/>
      <c r="BC152" s="32"/>
      <c r="BD152" s="32"/>
      <c r="BE152" s="32"/>
      <c r="BF152" s="32"/>
      <c r="BG152" s="32"/>
      <c r="BH152" s="32"/>
      <c r="BI152" s="32"/>
      <c r="BJ152" s="32"/>
      <c r="BK152" s="32"/>
      <c r="BL152" s="32"/>
      <c r="BM152" s="32"/>
      <c r="BN152" s="32"/>
      <c r="BO152" s="32"/>
      <c r="BP152" s="32"/>
      <c r="BQ152" s="32"/>
      <c r="BR152" s="32"/>
      <c r="BS152" s="32"/>
      <c r="BT152" s="32"/>
      <c r="BU152" s="32"/>
      <c r="BV152" s="32"/>
      <c r="BW152" s="32"/>
      <c r="BX152" s="32"/>
      <c r="BY152" s="32"/>
      <c r="BZ152" s="32"/>
      <c r="CA152" s="32"/>
      <c r="CB152" s="32"/>
      <c r="CC152" s="32"/>
      <c r="CD152" s="32"/>
      <c r="CE152" s="32"/>
      <c r="CF152" s="32"/>
      <c r="CG152" s="32"/>
      <c r="CH152" s="32"/>
      <c r="CI152" s="32"/>
      <c r="CJ152" s="32"/>
      <c r="CK152" s="32"/>
      <c r="CL152" s="32"/>
      <c r="CM152" s="32"/>
      <c r="CN152" s="32"/>
      <c r="CO152" s="32"/>
      <c r="CP152" s="32"/>
      <c r="CQ152" s="32"/>
      <c r="CR152" s="32"/>
      <c r="CS152" s="32"/>
      <c r="CT152" s="32"/>
      <c r="CU152" s="32"/>
      <c r="CV152" s="32"/>
      <c r="CW152" s="32"/>
      <c r="CX152" s="32"/>
      <c r="CY152" s="32"/>
      <c r="CZ152" s="32"/>
      <c r="DA152" s="32"/>
      <c r="DB152" s="32"/>
      <c r="DC152" s="32"/>
      <c r="DD152" s="32"/>
      <c r="DE152" s="32"/>
      <c r="DF152" s="32"/>
      <c r="DG152" s="32"/>
      <c r="DH152" s="32"/>
      <c r="DI152" s="32"/>
      <c r="DJ152" s="32"/>
      <c r="DK152" s="32"/>
      <c r="DL152" s="32"/>
      <c r="DM152" s="32"/>
      <c r="DN152" s="32"/>
      <c r="DO152" s="32"/>
      <c r="DP152" s="32"/>
      <c r="DQ152" s="32"/>
      <c r="DR152" s="32"/>
      <c r="DS152" s="32"/>
      <c r="DT152" s="32"/>
      <c r="DU152" s="32"/>
      <c r="DV152" s="32"/>
      <c r="DW152" s="32"/>
      <c r="DX152" s="32"/>
      <c r="DY152" s="32"/>
      <c r="DZ152" s="32"/>
      <c r="EA152" s="32"/>
      <c r="EB152" s="32"/>
      <c r="EC152" s="32"/>
      <c r="ED152" s="32"/>
      <c r="EE152" s="32"/>
      <c r="EF152" s="32"/>
      <c r="EG152" s="32"/>
      <c r="EH152" s="32"/>
      <c r="EI152" s="32"/>
      <c r="EJ152" s="32"/>
      <c r="EK152" s="32"/>
      <c r="EL152" s="32"/>
      <c r="EM152" s="32"/>
      <c r="EN152" s="32"/>
      <c r="EO152" s="32"/>
      <c r="EP152" s="32"/>
      <c r="EQ152" s="32"/>
      <c r="ER152" s="32"/>
      <c r="ES152" s="32"/>
      <c r="ET152" s="32"/>
      <c r="EU152" s="32"/>
      <c r="EV152" s="32"/>
      <c r="EW152" s="32"/>
      <c r="EX152" s="32"/>
      <c r="EY152" s="32"/>
      <c r="EZ152" s="32"/>
      <c r="FA152" s="32"/>
      <c r="FB152" s="32"/>
      <c r="FC152" s="32"/>
      <c r="FD152" s="32"/>
      <c r="FE152" s="32"/>
      <c r="FF152" s="32"/>
      <c r="FG152" s="32"/>
      <c r="FH152" s="32"/>
      <c r="FI152" s="32"/>
      <c r="FJ152" s="32"/>
      <c r="FK152" s="32"/>
      <c r="FL152" s="32"/>
      <c r="FM152" s="32"/>
      <c r="FN152" s="32"/>
      <c r="FO152" s="32"/>
      <c r="FP152" s="32"/>
      <c r="FQ152" s="32"/>
      <c r="FR152" s="32"/>
      <c r="FS152" s="32"/>
      <c r="FT152" s="32"/>
      <c r="FU152" s="32"/>
      <c r="FV152" s="32"/>
      <c r="FW152" s="32"/>
      <c r="FX152" s="32"/>
      <c r="FY152" s="32"/>
      <c r="FZ152" s="32"/>
      <c r="GA152" s="32"/>
      <c r="GB152" s="32"/>
      <c r="GC152" s="32"/>
      <c r="GD152" s="32"/>
      <c r="GE152" s="32"/>
      <c r="GF152" s="32"/>
      <c r="GG152" s="32"/>
      <c r="GH152" s="32"/>
      <c r="GI152" s="32"/>
      <c r="GJ152" s="32"/>
      <c r="GK152" s="32"/>
      <c r="GL152" s="32"/>
      <c r="GM152" s="32"/>
      <c r="GN152" s="32"/>
      <c r="GO152" s="32"/>
      <c r="GP152" s="32"/>
      <c r="GQ152" s="32"/>
      <c r="GR152" s="32"/>
      <c r="GS152" s="32"/>
      <c r="GT152" s="32"/>
      <c r="GU152" s="32"/>
      <c r="GV152" s="32"/>
      <c r="GW152" s="32"/>
      <c r="GX152" s="32"/>
      <c r="GY152" s="32"/>
      <c r="GZ152" s="32"/>
      <c r="HA152" s="32"/>
      <c r="HB152" s="32"/>
      <c r="HC152" s="32"/>
      <c r="HD152" s="32"/>
      <c r="HE152" s="32"/>
      <c r="HF152" s="32"/>
      <c r="HG152" s="32"/>
      <c r="HH152" s="32"/>
      <c r="HI152" s="32"/>
      <c r="HJ152" s="32"/>
      <c r="HK152" s="32"/>
      <c r="HL152" s="32"/>
      <c r="HM152" s="32"/>
      <c r="HN152" s="32"/>
      <c r="HO152" s="32"/>
      <c r="HP152" s="32"/>
      <c r="HQ152" s="32"/>
      <c r="HR152" s="32"/>
      <c r="HS152" s="32"/>
      <c r="HT152" s="32"/>
      <c r="HU152" s="32"/>
      <c r="HV152" s="32"/>
      <c r="HW152" s="32"/>
      <c r="HX152" s="32"/>
      <c r="HY152" s="32"/>
      <c r="HZ152" s="32"/>
      <c r="IA152" s="32"/>
      <c r="IB152" s="32"/>
      <c r="IC152" s="32"/>
      <c r="ID152" s="32"/>
      <c r="IE152" s="32"/>
      <c r="IF152" s="32"/>
      <c r="IG152" s="32"/>
      <c r="IH152" s="32"/>
      <c r="II152" s="32"/>
      <c r="IJ152" s="32"/>
      <c r="IK152" s="32"/>
      <c r="IL152" s="32"/>
      <c r="IM152" s="32"/>
      <c r="IN152" s="32"/>
      <c r="IO152" s="32"/>
      <c r="IP152" s="32"/>
      <c r="IQ152" s="32"/>
      <c r="IR152" s="32"/>
      <c r="IS152" s="32"/>
      <c r="IT152" s="32"/>
      <c r="IU152" s="32"/>
      <c r="IV152" s="32"/>
    </row>
    <row r="153" spans="1:256" x14ac:dyDescent="0.25">
      <c r="A153" s="61" t="s">
        <v>2823</v>
      </c>
      <c r="B153" s="56"/>
      <c r="C153" s="56"/>
      <c r="D153" s="56"/>
      <c r="E153" s="56"/>
      <c r="F153" s="56"/>
      <c r="G153" s="56"/>
      <c r="H153" s="56"/>
      <c r="I153" s="56"/>
      <c r="J153" s="56"/>
      <c r="K153" s="56"/>
      <c r="L153" s="56"/>
      <c r="N153" s="32"/>
      <c r="O153" s="32"/>
      <c r="P153" s="32"/>
      <c r="Q153" s="32"/>
      <c r="R153" s="32"/>
      <c r="S153" s="32"/>
      <c r="T153" s="32"/>
      <c r="V153" s="32"/>
      <c r="W153" s="32"/>
      <c r="X153" s="32"/>
      <c r="Y153" s="32"/>
      <c r="Z153" s="32"/>
      <c r="AA153" s="32"/>
      <c r="AB153" s="32"/>
      <c r="AC153" s="32"/>
      <c r="AD153" s="32"/>
      <c r="AE153" s="32"/>
      <c r="AF153" s="32"/>
      <c r="AG153" s="32"/>
      <c r="AH153" s="32"/>
      <c r="AI153" s="32"/>
      <c r="AJ153" s="32"/>
      <c r="AK153" s="32"/>
      <c r="AL153" s="32"/>
      <c r="AM153" s="32"/>
      <c r="AN153" s="32"/>
      <c r="AO153" s="32"/>
      <c r="AP153" s="32"/>
      <c r="AQ153" s="32"/>
      <c r="AR153" s="32"/>
      <c r="AS153" s="32"/>
      <c r="AT153" s="32"/>
      <c r="AU153" s="32"/>
      <c r="AV153" s="32"/>
      <c r="AW153" s="32"/>
      <c r="AX153" s="32"/>
      <c r="AY153" s="32"/>
      <c r="AZ153" s="32"/>
      <c r="BA153" s="32"/>
      <c r="BB153" s="32"/>
      <c r="BC153" s="32"/>
      <c r="BD153" s="32"/>
      <c r="BE153" s="32"/>
      <c r="BF153" s="32"/>
      <c r="BG153" s="32"/>
      <c r="BH153" s="32"/>
      <c r="BI153" s="32"/>
      <c r="BJ153" s="32"/>
      <c r="BK153" s="32"/>
      <c r="BL153" s="32"/>
      <c r="BM153" s="32"/>
      <c r="BN153" s="32"/>
      <c r="BO153" s="32"/>
      <c r="BP153" s="32"/>
      <c r="BQ153" s="32"/>
      <c r="BR153" s="32"/>
      <c r="BS153" s="32"/>
      <c r="BT153" s="32"/>
      <c r="BU153" s="32"/>
      <c r="BV153" s="32"/>
      <c r="BW153" s="32"/>
      <c r="BX153" s="32"/>
      <c r="BY153" s="32"/>
      <c r="BZ153" s="32"/>
      <c r="CA153" s="32"/>
      <c r="CB153" s="32"/>
      <c r="CC153" s="32"/>
      <c r="CD153" s="32"/>
      <c r="CE153" s="32"/>
      <c r="CF153" s="32"/>
      <c r="CG153" s="32"/>
      <c r="CH153" s="32"/>
      <c r="CI153" s="32"/>
      <c r="CJ153" s="32"/>
      <c r="CK153" s="32"/>
      <c r="CL153" s="32"/>
      <c r="CM153" s="32"/>
      <c r="CN153" s="32"/>
      <c r="CO153" s="32"/>
      <c r="CP153" s="32"/>
      <c r="CQ153" s="32"/>
      <c r="CR153" s="32"/>
      <c r="CS153" s="32"/>
      <c r="CT153" s="32"/>
      <c r="CU153" s="32"/>
      <c r="CV153" s="32"/>
      <c r="CW153" s="32"/>
      <c r="CX153" s="32"/>
      <c r="CY153" s="32"/>
      <c r="CZ153" s="32"/>
      <c r="DA153" s="32"/>
      <c r="DB153" s="32"/>
      <c r="DC153" s="32"/>
      <c r="DD153" s="32"/>
      <c r="DE153" s="32"/>
      <c r="DF153" s="32"/>
      <c r="DG153" s="32"/>
      <c r="DH153" s="32"/>
      <c r="DI153" s="32"/>
      <c r="DJ153" s="32"/>
      <c r="DK153" s="32"/>
      <c r="DL153" s="32"/>
      <c r="DM153" s="32"/>
      <c r="DN153" s="32"/>
      <c r="DO153" s="32"/>
      <c r="DP153" s="32"/>
      <c r="DQ153" s="32"/>
      <c r="DR153" s="32"/>
      <c r="DS153" s="32"/>
      <c r="DT153" s="32"/>
      <c r="DU153" s="32"/>
      <c r="DV153" s="32"/>
      <c r="DW153" s="32"/>
      <c r="DX153" s="32"/>
      <c r="DY153" s="32"/>
      <c r="DZ153" s="32"/>
      <c r="EA153" s="32"/>
      <c r="EB153" s="32"/>
      <c r="EC153" s="32"/>
      <c r="ED153" s="32"/>
      <c r="EE153" s="32"/>
      <c r="EF153" s="32"/>
      <c r="EG153" s="32"/>
      <c r="EH153" s="32"/>
      <c r="EI153" s="32"/>
      <c r="EJ153" s="32"/>
      <c r="EK153" s="32"/>
      <c r="EL153" s="32"/>
      <c r="EM153" s="32"/>
      <c r="EN153" s="32"/>
      <c r="EO153" s="32"/>
      <c r="EP153" s="32"/>
      <c r="EQ153" s="32"/>
      <c r="ER153" s="32"/>
      <c r="ES153" s="32"/>
      <c r="ET153" s="32"/>
      <c r="EU153" s="32"/>
      <c r="EV153" s="32"/>
      <c r="EW153" s="32"/>
      <c r="EX153" s="32"/>
      <c r="EY153" s="32"/>
      <c r="EZ153" s="32"/>
      <c r="FA153" s="32"/>
      <c r="FB153" s="32"/>
      <c r="FC153" s="32"/>
      <c r="FD153" s="32"/>
      <c r="FE153" s="32"/>
      <c r="FF153" s="32"/>
      <c r="FG153" s="32"/>
      <c r="FH153" s="32"/>
      <c r="FI153" s="32"/>
      <c r="FJ153" s="32"/>
      <c r="FK153" s="32"/>
      <c r="FL153" s="32"/>
      <c r="FM153" s="32"/>
      <c r="FN153" s="32"/>
      <c r="FO153" s="32"/>
      <c r="FP153" s="32"/>
      <c r="FQ153" s="32"/>
      <c r="FR153" s="32"/>
      <c r="FS153" s="32"/>
      <c r="FT153" s="32"/>
      <c r="FU153" s="32"/>
      <c r="FV153" s="32"/>
      <c r="FW153" s="32"/>
      <c r="FX153" s="32"/>
      <c r="FY153" s="32"/>
      <c r="FZ153" s="32"/>
      <c r="GA153" s="32"/>
      <c r="GB153" s="32"/>
      <c r="GC153" s="32"/>
      <c r="GD153" s="32"/>
      <c r="GE153" s="32"/>
      <c r="GF153" s="32"/>
      <c r="GG153" s="32"/>
      <c r="GH153" s="32"/>
      <c r="GI153" s="32"/>
      <c r="GJ153" s="32"/>
      <c r="GK153" s="32"/>
      <c r="GL153" s="32"/>
      <c r="GM153" s="32"/>
      <c r="GN153" s="32"/>
      <c r="GO153" s="32"/>
      <c r="GP153" s="32"/>
      <c r="GQ153" s="32"/>
      <c r="GR153" s="32"/>
      <c r="GS153" s="32"/>
      <c r="GT153" s="32"/>
      <c r="GU153" s="32"/>
      <c r="GV153" s="32"/>
      <c r="GW153" s="32"/>
      <c r="GX153" s="32"/>
      <c r="GY153" s="32"/>
      <c r="GZ153" s="32"/>
      <c r="HA153" s="32"/>
      <c r="HB153" s="32"/>
      <c r="HC153" s="32"/>
      <c r="HD153" s="32"/>
      <c r="HE153" s="32"/>
      <c r="HF153" s="32"/>
      <c r="HG153" s="32"/>
      <c r="HH153" s="32"/>
      <c r="HI153" s="32"/>
      <c r="HJ153" s="32"/>
      <c r="HK153" s="32"/>
      <c r="HL153" s="32"/>
      <c r="HM153" s="32"/>
      <c r="HN153" s="32"/>
      <c r="HO153" s="32"/>
      <c r="HP153" s="32"/>
      <c r="HQ153" s="32"/>
      <c r="HR153" s="32"/>
      <c r="HS153" s="32"/>
      <c r="HT153" s="32"/>
      <c r="HU153" s="32"/>
      <c r="HV153" s="32"/>
      <c r="HW153" s="32"/>
      <c r="HX153" s="32"/>
      <c r="HY153" s="32"/>
      <c r="HZ153" s="32"/>
      <c r="IA153" s="32"/>
      <c r="IB153" s="32"/>
      <c r="IC153" s="32"/>
      <c r="ID153" s="32"/>
      <c r="IE153" s="32"/>
      <c r="IF153" s="32"/>
      <c r="IG153" s="32"/>
      <c r="IH153" s="32"/>
      <c r="II153" s="32"/>
      <c r="IJ153" s="32"/>
      <c r="IK153" s="32"/>
      <c r="IL153" s="32"/>
      <c r="IM153" s="32"/>
      <c r="IN153" s="32"/>
      <c r="IO153" s="32"/>
      <c r="IP153" s="32"/>
      <c r="IQ153" s="32"/>
      <c r="IR153" s="32"/>
      <c r="IS153" s="32"/>
      <c r="IT153" s="32"/>
      <c r="IU153" s="32"/>
      <c r="IV153" s="32"/>
    </row>
    <row r="154" spans="1:256" x14ac:dyDescent="0.25">
      <c r="A154" s="61" t="s">
        <v>2627</v>
      </c>
      <c r="B154" s="56"/>
      <c r="C154" s="56"/>
      <c r="D154" s="56"/>
      <c r="E154" s="56"/>
      <c r="F154" s="56"/>
      <c r="G154" s="56"/>
      <c r="H154" s="56"/>
      <c r="I154" s="56"/>
      <c r="J154" s="56"/>
      <c r="K154" s="56"/>
      <c r="L154" s="56"/>
      <c r="M154" s="32"/>
      <c r="N154" s="32"/>
      <c r="O154" s="32"/>
      <c r="P154" s="32"/>
      <c r="Q154" s="32"/>
      <c r="R154" s="32"/>
      <c r="S154" s="32"/>
      <c r="T154" s="32"/>
      <c r="V154" s="32"/>
      <c r="W154" s="32"/>
      <c r="X154" s="32"/>
      <c r="Y154" s="32"/>
      <c r="Z154" s="32"/>
      <c r="AA154" s="32"/>
      <c r="AB154" s="32"/>
      <c r="AC154" s="32"/>
      <c r="AD154" s="32"/>
      <c r="AE154" s="32"/>
      <c r="AF154" s="32"/>
      <c r="AG154" s="32"/>
      <c r="AH154" s="32"/>
      <c r="AI154" s="32"/>
      <c r="AJ154" s="32"/>
      <c r="AK154" s="32"/>
      <c r="AL154" s="32"/>
      <c r="AM154" s="32"/>
      <c r="AN154" s="32"/>
      <c r="AO154" s="32"/>
      <c r="AP154" s="32"/>
      <c r="AQ154" s="32"/>
      <c r="AR154" s="32"/>
      <c r="AS154" s="32"/>
      <c r="AT154" s="32"/>
      <c r="AU154" s="32"/>
      <c r="AV154" s="32"/>
      <c r="AW154" s="32"/>
      <c r="AX154" s="32"/>
      <c r="AY154" s="32"/>
      <c r="AZ154" s="32"/>
      <c r="BA154" s="32"/>
      <c r="BB154" s="32"/>
      <c r="BC154" s="32"/>
      <c r="BD154" s="32"/>
      <c r="BE154" s="32"/>
      <c r="BF154" s="32"/>
      <c r="BG154" s="32"/>
      <c r="BH154" s="32"/>
      <c r="BI154" s="32"/>
      <c r="BJ154" s="32"/>
      <c r="BK154" s="32"/>
      <c r="BL154" s="32"/>
      <c r="BM154" s="32"/>
      <c r="BN154" s="32"/>
      <c r="BO154" s="32"/>
      <c r="BP154" s="32"/>
      <c r="BQ154" s="32"/>
      <c r="BR154" s="32"/>
      <c r="BS154" s="32"/>
      <c r="BT154" s="32"/>
      <c r="BU154" s="32"/>
      <c r="BV154" s="32"/>
      <c r="BW154" s="32"/>
      <c r="BX154" s="32"/>
      <c r="BY154" s="32"/>
      <c r="BZ154" s="32"/>
      <c r="CA154" s="32"/>
      <c r="CB154" s="32"/>
      <c r="CC154" s="32"/>
      <c r="CD154" s="32"/>
      <c r="CE154" s="32"/>
      <c r="CF154" s="32"/>
      <c r="CG154" s="32"/>
      <c r="CH154" s="32"/>
      <c r="CI154" s="32"/>
      <c r="CJ154" s="32"/>
      <c r="CK154" s="32"/>
      <c r="CL154" s="32"/>
      <c r="CM154" s="32"/>
      <c r="CN154" s="32"/>
      <c r="CO154" s="32"/>
      <c r="CP154" s="32"/>
      <c r="CQ154" s="32"/>
      <c r="CR154" s="32"/>
      <c r="CS154" s="32"/>
      <c r="CT154" s="32"/>
      <c r="CU154" s="32"/>
      <c r="CV154" s="32"/>
      <c r="CW154" s="32"/>
      <c r="CX154" s="32"/>
      <c r="CY154" s="32"/>
      <c r="CZ154" s="32"/>
      <c r="DA154" s="32"/>
      <c r="DB154" s="32"/>
      <c r="DC154" s="32"/>
      <c r="DD154" s="32"/>
      <c r="DE154" s="32"/>
      <c r="DF154" s="32"/>
      <c r="DG154" s="32"/>
      <c r="DH154" s="32"/>
      <c r="DI154" s="32"/>
      <c r="DJ154" s="32"/>
      <c r="DK154" s="32"/>
      <c r="DL154" s="32"/>
      <c r="DM154" s="32"/>
      <c r="DN154" s="32"/>
      <c r="DO154" s="32"/>
      <c r="DP154" s="32"/>
      <c r="DQ154" s="32"/>
      <c r="DR154" s="32"/>
      <c r="DS154" s="32"/>
      <c r="DT154" s="32"/>
      <c r="DU154" s="32"/>
      <c r="DV154" s="32"/>
      <c r="DW154" s="32"/>
      <c r="DX154" s="32"/>
      <c r="DY154" s="32"/>
      <c r="DZ154" s="32"/>
      <c r="EA154" s="32"/>
      <c r="EB154" s="32"/>
      <c r="EC154" s="32"/>
      <c r="ED154" s="32"/>
      <c r="EE154" s="32"/>
      <c r="EF154" s="32"/>
      <c r="EG154" s="32"/>
      <c r="EH154" s="32"/>
      <c r="EI154" s="32"/>
      <c r="EJ154" s="32"/>
      <c r="EK154" s="32"/>
      <c r="EL154" s="32"/>
      <c r="EM154" s="32"/>
      <c r="EN154" s="32"/>
      <c r="EO154" s="32"/>
      <c r="EP154" s="32"/>
      <c r="EQ154" s="32"/>
      <c r="ER154" s="32"/>
      <c r="ES154" s="32"/>
      <c r="ET154" s="32"/>
      <c r="EU154" s="32"/>
      <c r="EV154" s="32"/>
      <c r="EW154" s="32"/>
      <c r="EX154" s="32"/>
      <c r="EY154" s="32"/>
      <c r="EZ154" s="32"/>
      <c r="FA154" s="32"/>
      <c r="FB154" s="32"/>
      <c r="FC154" s="32"/>
      <c r="FD154" s="32"/>
      <c r="FE154" s="32"/>
      <c r="FF154" s="32"/>
      <c r="FG154" s="32"/>
      <c r="FH154" s="32"/>
      <c r="FI154" s="32"/>
      <c r="FJ154" s="32"/>
      <c r="FK154" s="32"/>
      <c r="FL154" s="32"/>
      <c r="FM154" s="32"/>
      <c r="FN154" s="32"/>
      <c r="FO154" s="32"/>
      <c r="FP154" s="32"/>
      <c r="FQ154" s="32"/>
      <c r="FR154" s="32"/>
      <c r="FS154" s="32"/>
      <c r="FT154" s="32"/>
      <c r="FU154" s="32"/>
      <c r="FV154" s="32"/>
      <c r="FW154" s="32"/>
      <c r="FX154" s="32"/>
      <c r="FY154" s="32"/>
      <c r="FZ154" s="32"/>
      <c r="GA154" s="32"/>
      <c r="GB154" s="32"/>
      <c r="GC154" s="32"/>
      <c r="GD154" s="32"/>
      <c r="GE154" s="32"/>
      <c r="GF154" s="32"/>
      <c r="GG154" s="32"/>
      <c r="GH154" s="32"/>
      <c r="GI154" s="32"/>
      <c r="GJ154" s="32"/>
      <c r="GK154" s="32"/>
      <c r="GL154" s="32"/>
      <c r="GM154" s="32"/>
      <c r="GN154" s="32"/>
      <c r="GO154" s="32"/>
      <c r="GP154" s="32"/>
      <c r="GQ154" s="32"/>
      <c r="GR154" s="32"/>
      <c r="GS154" s="32"/>
      <c r="GT154" s="32"/>
      <c r="GU154" s="32"/>
      <c r="GV154" s="32"/>
      <c r="GW154" s="32"/>
      <c r="GX154" s="32"/>
      <c r="GY154" s="32"/>
      <c r="GZ154" s="32"/>
      <c r="HA154" s="32"/>
      <c r="HB154" s="32"/>
      <c r="HC154" s="32"/>
      <c r="HD154" s="32"/>
      <c r="HE154" s="32"/>
      <c r="HF154" s="32"/>
      <c r="HG154" s="32"/>
      <c r="HH154" s="32"/>
      <c r="HI154" s="32"/>
      <c r="HJ154" s="32"/>
      <c r="HK154" s="32"/>
      <c r="HL154" s="32"/>
      <c r="HM154" s="32"/>
      <c r="HN154" s="32"/>
      <c r="HO154" s="32"/>
      <c r="HP154" s="32"/>
      <c r="HQ154" s="32"/>
      <c r="HR154" s="32"/>
      <c r="HS154" s="32"/>
      <c r="HT154" s="32"/>
      <c r="HU154" s="32"/>
      <c r="HV154" s="32"/>
      <c r="HW154" s="32"/>
      <c r="HX154" s="32"/>
      <c r="HY154" s="32"/>
      <c r="HZ154" s="32"/>
      <c r="IA154" s="32"/>
      <c r="IB154" s="32"/>
      <c r="IC154" s="32"/>
      <c r="ID154" s="32"/>
      <c r="IE154" s="32"/>
      <c r="IF154" s="32"/>
      <c r="IG154" s="32"/>
      <c r="IH154" s="32"/>
      <c r="II154" s="32"/>
      <c r="IJ154" s="32"/>
      <c r="IK154" s="32"/>
      <c r="IL154" s="32"/>
      <c r="IM154" s="32"/>
      <c r="IN154" s="32"/>
      <c r="IO154" s="32"/>
      <c r="IP154" s="32"/>
      <c r="IQ154" s="32"/>
      <c r="IR154" s="32"/>
      <c r="IS154" s="32"/>
      <c r="IT154" s="32"/>
      <c r="IU154" s="32"/>
      <c r="IV154" s="32"/>
    </row>
    <row r="155" spans="1:256" x14ac:dyDescent="0.25">
      <c r="A155" s="61" t="s">
        <v>2626</v>
      </c>
      <c r="B155" s="56"/>
      <c r="C155" s="56"/>
      <c r="D155" s="56"/>
      <c r="E155" s="56"/>
      <c r="F155" s="56"/>
      <c r="G155" s="56"/>
      <c r="H155" s="56"/>
      <c r="I155" s="56"/>
      <c r="J155" s="56"/>
      <c r="K155" s="56"/>
      <c r="L155" s="56"/>
      <c r="M155" s="32"/>
      <c r="N155" s="32"/>
      <c r="O155" s="32"/>
      <c r="P155" s="32"/>
      <c r="Q155" s="32"/>
      <c r="R155" s="32"/>
      <c r="S155" s="32"/>
      <c r="T155" s="32"/>
      <c r="V155" s="32"/>
      <c r="W155" s="32"/>
      <c r="X155" s="32"/>
      <c r="Y155" s="32"/>
      <c r="Z155" s="32"/>
      <c r="AA155" s="32"/>
      <c r="AB155" s="32"/>
      <c r="AC155" s="32"/>
      <c r="AD155" s="32"/>
      <c r="AE155" s="32"/>
      <c r="AF155" s="32"/>
      <c r="AG155" s="32"/>
      <c r="AH155" s="32"/>
      <c r="AI155" s="32"/>
      <c r="AJ155" s="32"/>
      <c r="AK155" s="32"/>
      <c r="AL155" s="32"/>
      <c r="AM155" s="32"/>
      <c r="AN155" s="32"/>
      <c r="AO155" s="32"/>
      <c r="AP155" s="32"/>
      <c r="AQ155" s="32"/>
      <c r="AR155" s="32"/>
      <c r="AS155" s="32"/>
      <c r="AT155" s="32"/>
      <c r="AU155" s="32"/>
      <c r="AV155" s="32"/>
      <c r="AW155" s="32"/>
      <c r="AX155" s="32"/>
      <c r="AY155" s="32"/>
      <c r="AZ155" s="32"/>
      <c r="BA155" s="32"/>
      <c r="BB155" s="32"/>
      <c r="BC155" s="32"/>
      <c r="BD155" s="32"/>
      <c r="BE155" s="32"/>
      <c r="BF155" s="32"/>
      <c r="BG155" s="32"/>
      <c r="BH155" s="32"/>
      <c r="BI155" s="32"/>
      <c r="BJ155" s="32"/>
      <c r="BK155" s="32"/>
      <c r="BL155" s="32"/>
      <c r="BM155" s="32"/>
      <c r="BN155" s="32"/>
      <c r="BO155" s="32"/>
      <c r="BP155" s="32"/>
      <c r="BQ155" s="32"/>
      <c r="BR155" s="32"/>
      <c r="BS155" s="32"/>
      <c r="BT155" s="32"/>
      <c r="BU155" s="32"/>
      <c r="BV155" s="32"/>
      <c r="BW155" s="32"/>
      <c r="BX155" s="32"/>
      <c r="BY155" s="32"/>
      <c r="BZ155" s="32"/>
      <c r="CA155" s="32"/>
      <c r="CB155" s="32"/>
      <c r="CC155" s="32"/>
      <c r="CD155" s="32"/>
      <c r="CE155" s="32"/>
      <c r="CF155" s="32"/>
      <c r="CG155" s="32"/>
      <c r="CH155" s="32"/>
      <c r="CI155" s="32"/>
      <c r="CJ155" s="32"/>
      <c r="CK155" s="32"/>
      <c r="CL155" s="32"/>
      <c r="CM155" s="32"/>
      <c r="CN155" s="32"/>
      <c r="CO155" s="32"/>
      <c r="CP155" s="32"/>
      <c r="CQ155" s="32"/>
      <c r="CR155" s="32"/>
      <c r="CS155" s="32"/>
      <c r="CT155" s="32"/>
      <c r="CU155" s="32"/>
      <c r="CV155" s="32"/>
      <c r="CW155" s="32"/>
      <c r="CX155" s="32"/>
      <c r="CY155" s="32"/>
      <c r="CZ155" s="32"/>
      <c r="DA155" s="32"/>
      <c r="DB155" s="32"/>
      <c r="DC155" s="32"/>
      <c r="DD155" s="32"/>
      <c r="DE155" s="32"/>
      <c r="DF155" s="32"/>
      <c r="DG155" s="32"/>
      <c r="DH155" s="32"/>
      <c r="DI155" s="32"/>
      <c r="DJ155" s="32"/>
      <c r="DK155" s="32"/>
      <c r="DL155" s="32"/>
      <c r="DM155" s="32"/>
      <c r="DN155" s="32"/>
      <c r="DO155" s="32"/>
      <c r="DP155" s="32"/>
      <c r="DQ155" s="32"/>
      <c r="DR155" s="32"/>
      <c r="DS155" s="32"/>
      <c r="DT155" s="32"/>
      <c r="DU155" s="32"/>
      <c r="DV155" s="32"/>
      <c r="DW155" s="32"/>
      <c r="DX155" s="32"/>
      <c r="DY155" s="32"/>
      <c r="DZ155" s="32"/>
      <c r="EA155" s="32"/>
      <c r="EB155" s="32"/>
      <c r="EC155" s="32"/>
      <c r="ED155" s="32"/>
      <c r="EE155" s="32"/>
      <c r="EF155" s="32"/>
      <c r="EG155" s="32"/>
      <c r="EH155" s="32"/>
      <c r="EI155" s="32"/>
      <c r="EJ155" s="32"/>
      <c r="EK155" s="32"/>
      <c r="EL155" s="32"/>
      <c r="EM155" s="32"/>
      <c r="EN155" s="32"/>
      <c r="EO155" s="32"/>
      <c r="EP155" s="32"/>
      <c r="EQ155" s="32"/>
      <c r="ER155" s="32"/>
      <c r="ES155" s="32"/>
      <c r="ET155" s="32"/>
      <c r="EU155" s="32"/>
      <c r="EV155" s="32"/>
      <c r="EW155" s="32"/>
      <c r="EX155" s="32"/>
      <c r="EY155" s="32"/>
      <c r="EZ155" s="32"/>
      <c r="FA155" s="32"/>
      <c r="FB155" s="32"/>
      <c r="FC155" s="32"/>
      <c r="FD155" s="32"/>
      <c r="FE155" s="32"/>
      <c r="FF155" s="32"/>
      <c r="FG155" s="32"/>
      <c r="FH155" s="32"/>
      <c r="FI155" s="32"/>
      <c r="FJ155" s="32"/>
      <c r="FK155" s="32"/>
      <c r="FL155" s="32"/>
      <c r="FM155" s="32"/>
      <c r="FN155" s="32"/>
      <c r="FO155" s="32"/>
      <c r="FP155" s="32"/>
      <c r="FQ155" s="32"/>
      <c r="FR155" s="32"/>
      <c r="FS155" s="32"/>
      <c r="FT155" s="32"/>
      <c r="FU155" s="32"/>
      <c r="FV155" s="32"/>
      <c r="FW155" s="32"/>
      <c r="FX155" s="32"/>
      <c r="FY155" s="32"/>
      <c r="FZ155" s="32"/>
      <c r="GA155" s="32"/>
      <c r="GB155" s="32"/>
      <c r="GC155" s="32"/>
      <c r="GD155" s="32"/>
      <c r="GE155" s="32"/>
      <c r="GF155" s="32"/>
      <c r="GG155" s="32"/>
      <c r="GH155" s="32"/>
      <c r="GI155" s="32"/>
      <c r="GJ155" s="32"/>
      <c r="GK155" s="32"/>
      <c r="GL155" s="32"/>
      <c r="GM155" s="32"/>
      <c r="GN155" s="32"/>
      <c r="GO155" s="32"/>
      <c r="GP155" s="32"/>
      <c r="GQ155" s="32"/>
      <c r="GR155" s="32"/>
      <c r="GS155" s="32"/>
      <c r="GT155" s="32"/>
      <c r="GU155" s="32"/>
      <c r="GV155" s="32"/>
      <c r="GW155" s="32"/>
      <c r="GX155" s="32"/>
      <c r="GY155" s="32"/>
      <c r="GZ155" s="32"/>
      <c r="HA155" s="32"/>
      <c r="HB155" s="32"/>
      <c r="HC155" s="32"/>
      <c r="HD155" s="32"/>
      <c r="HE155" s="32"/>
      <c r="HF155" s="32"/>
      <c r="HG155" s="32"/>
      <c r="HH155" s="32"/>
      <c r="HI155" s="32"/>
      <c r="HJ155" s="32"/>
      <c r="HK155" s="32"/>
      <c r="HL155" s="32"/>
      <c r="HM155" s="32"/>
      <c r="HN155" s="32"/>
      <c r="HO155" s="32"/>
      <c r="HP155" s="32"/>
      <c r="HQ155" s="32"/>
      <c r="HR155" s="32"/>
      <c r="HS155" s="32"/>
      <c r="HT155" s="32"/>
      <c r="HU155" s="32"/>
      <c r="HV155" s="32"/>
      <c r="HW155" s="32"/>
      <c r="HX155" s="32"/>
      <c r="HY155" s="32"/>
      <c r="HZ155" s="32"/>
      <c r="IA155" s="32"/>
      <c r="IB155" s="32"/>
      <c r="IC155" s="32"/>
      <c r="ID155" s="32"/>
      <c r="IE155" s="32"/>
      <c r="IF155" s="32"/>
      <c r="IG155" s="32"/>
      <c r="IH155" s="32"/>
      <c r="II155" s="32"/>
      <c r="IJ155" s="32"/>
      <c r="IK155" s="32"/>
      <c r="IL155" s="32"/>
      <c r="IM155" s="32"/>
      <c r="IN155" s="32"/>
      <c r="IO155" s="32"/>
      <c r="IP155" s="32"/>
      <c r="IQ155" s="32"/>
      <c r="IR155" s="32"/>
      <c r="IS155" s="32"/>
      <c r="IT155" s="32"/>
      <c r="IU155" s="32"/>
      <c r="IV155" s="32"/>
    </row>
    <row r="156" spans="1:256" x14ac:dyDescent="0.25">
      <c r="A156" s="61" t="s">
        <v>2586</v>
      </c>
      <c r="B156" s="56"/>
      <c r="C156" s="56"/>
      <c r="D156" s="56"/>
      <c r="E156" s="56"/>
      <c r="F156" s="56"/>
      <c r="G156" s="56"/>
      <c r="H156" s="56"/>
      <c r="I156" s="56"/>
      <c r="J156" s="56"/>
      <c r="K156" s="56"/>
      <c r="L156" s="56"/>
      <c r="M156" s="32"/>
      <c r="N156" s="32"/>
      <c r="O156" s="32"/>
      <c r="P156" s="32"/>
      <c r="Q156" s="32"/>
      <c r="R156" s="32"/>
      <c r="S156" s="32"/>
      <c r="T156" s="32"/>
      <c r="V156" s="32"/>
      <c r="W156" s="32"/>
      <c r="X156" s="32"/>
      <c r="Y156" s="32"/>
      <c r="Z156" s="32"/>
      <c r="AA156" s="32"/>
      <c r="AB156" s="32"/>
      <c r="AC156" s="32"/>
      <c r="AD156" s="32"/>
      <c r="AE156" s="32"/>
      <c r="AF156" s="32"/>
      <c r="AG156" s="32"/>
      <c r="AH156" s="32"/>
      <c r="AI156" s="32"/>
      <c r="AJ156" s="32"/>
      <c r="AK156" s="32"/>
      <c r="AL156" s="32"/>
      <c r="AM156" s="32"/>
      <c r="AN156" s="32"/>
      <c r="AO156" s="32"/>
      <c r="AP156" s="32"/>
      <c r="AQ156" s="32"/>
      <c r="AR156" s="32"/>
      <c r="AS156" s="32"/>
      <c r="AT156" s="32"/>
      <c r="AU156" s="32"/>
      <c r="AV156" s="32"/>
      <c r="AW156" s="32"/>
      <c r="AX156" s="32"/>
      <c r="AY156" s="32"/>
      <c r="AZ156" s="32"/>
      <c r="BA156" s="32"/>
      <c r="BB156" s="32"/>
      <c r="BC156" s="32"/>
      <c r="BD156" s="32"/>
      <c r="BE156" s="32"/>
      <c r="BF156" s="32"/>
      <c r="BG156" s="32"/>
      <c r="BH156" s="32"/>
      <c r="BI156" s="32"/>
      <c r="BJ156" s="32"/>
      <c r="BK156" s="32"/>
      <c r="BL156" s="32"/>
      <c r="BM156" s="32"/>
      <c r="BN156" s="32"/>
      <c r="BO156" s="32"/>
      <c r="BP156" s="32"/>
      <c r="BQ156" s="32"/>
      <c r="BR156" s="32"/>
      <c r="BS156" s="32"/>
      <c r="BT156" s="32"/>
      <c r="BU156" s="32"/>
      <c r="BV156" s="32"/>
      <c r="BW156" s="32"/>
      <c r="BX156" s="32"/>
      <c r="BY156" s="32"/>
      <c r="BZ156" s="32"/>
      <c r="CA156" s="32"/>
      <c r="CB156" s="32"/>
      <c r="CC156" s="32"/>
      <c r="CD156" s="32"/>
      <c r="CE156" s="32"/>
      <c r="CF156" s="32"/>
      <c r="CG156" s="32"/>
      <c r="CH156" s="32"/>
      <c r="CI156" s="32"/>
      <c r="CJ156" s="32"/>
      <c r="CK156" s="32"/>
      <c r="CL156" s="32"/>
      <c r="CM156" s="32"/>
      <c r="CN156" s="32"/>
      <c r="CO156" s="32"/>
      <c r="CP156" s="32"/>
      <c r="CQ156" s="32"/>
      <c r="CR156" s="32"/>
      <c r="CS156" s="32"/>
      <c r="CT156" s="32"/>
      <c r="CU156" s="32"/>
      <c r="CV156" s="32"/>
      <c r="CW156" s="32"/>
      <c r="CX156" s="32"/>
      <c r="CY156" s="32"/>
      <c r="CZ156" s="32"/>
      <c r="DA156" s="32"/>
      <c r="DB156" s="32"/>
      <c r="DC156" s="32"/>
      <c r="DD156" s="32"/>
      <c r="DE156" s="32"/>
      <c r="DF156" s="32"/>
      <c r="DG156" s="32"/>
      <c r="DH156" s="32"/>
      <c r="DI156" s="32"/>
      <c r="DJ156" s="32"/>
      <c r="DK156" s="32"/>
      <c r="DL156" s="32"/>
      <c r="DM156" s="32"/>
      <c r="DN156" s="32"/>
      <c r="DO156" s="32"/>
      <c r="DP156" s="32"/>
      <c r="DQ156" s="32"/>
      <c r="DR156" s="32"/>
      <c r="DS156" s="32"/>
      <c r="DT156" s="32"/>
      <c r="DU156" s="32"/>
      <c r="DV156" s="32"/>
      <c r="DW156" s="32"/>
      <c r="DX156" s="32"/>
      <c r="DY156" s="32"/>
      <c r="DZ156" s="32"/>
      <c r="EA156" s="32"/>
      <c r="EB156" s="32"/>
      <c r="EC156" s="32"/>
      <c r="ED156" s="32"/>
      <c r="EE156" s="32"/>
      <c r="EF156" s="32"/>
      <c r="EG156" s="32"/>
      <c r="EH156" s="32"/>
      <c r="EI156" s="32"/>
      <c r="EJ156" s="32"/>
      <c r="EK156" s="32"/>
      <c r="EL156" s="32"/>
      <c r="EM156" s="32"/>
      <c r="EN156" s="32"/>
      <c r="EO156" s="32"/>
      <c r="EP156" s="32"/>
      <c r="EQ156" s="32"/>
      <c r="ER156" s="32"/>
      <c r="ES156" s="32"/>
      <c r="ET156" s="32"/>
      <c r="EU156" s="32"/>
      <c r="EV156" s="32"/>
      <c r="EW156" s="32"/>
      <c r="EX156" s="32"/>
      <c r="EY156" s="32"/>
      <c r="EZ156" s="32"/>
      <c r="FA156" s="32"/>
      <c r="FB156" s="32"/>
      <c r="FC156" s="32"/>
      <c r="FD156" s="32"/>
      <c r="FE156" s="32"/>
      <c r="FF156" s="32"/>
      <c r="FG156" s="32"/>
      <c r="FH156" s="32"/>
      <c r="FI156" s="32"/>
      <c r="FJ156" s="32"/>
      <c r="FK156" s="32"/>
      <c r="FL156" s="32"/>
      <c r="FM156" s="32"/>
      <c r="FN156" s="32"/>
      <c r="FO156" s="32"/>
      <c r="FP156" s="32"/>
      <c r="FQ156" s="32"/>
      <c r="FR156" s="32"/>
      <c r="FS156" s="32"/>
      <c r="FT156" s="32"/>
      <c r="FU156" s="32"/>
      <c r="FV156" s="32"/>
      <c r="FW156" s="32"/>
      <c r="FX156" s="32"/>
      <c r="FY156" s="32"/>
      <c r="FZ156" s="32"/>
      <c r="GA156" s="32"/>
      <c r="GB156" s="32"/>
      <c r="GC156" s="32"/>
      <c r="GD156" s="32"/>
      <c r="GE156" s="32"/>
      <c r="GF156" s="32"/>
      <c r="GG156" s="32"/>
      <c r="GH156" s="32"/>
      <c r="GI156" s="32"/>
      <c r="GJ156" s="32"/>
      <c r="GK156" s="32"/>
      <c r="GL156" s="32"/>
      <c r="GM156" s="32"/>
      <c r="GN156" s="32"/>
      <c r="GO156" s="32"/>
      <c r="GP156" s="32"/>
      <c r="GQ156" s="32"/>
      <c r="GR156" s="32"/>
      <c r="GS156" s="32"/>
      <c r="GT156" s="32"/>
      <c r="GU156" s="32"/>
      <c r="GV156" s="32"/>
      <c r="GW156" s="32"/>
      <c r="GX156" s="32"/>
      <c r="GY156" s="32"/>
      <c r="GZ156" s="32"/>
      <c r="HA156" s="32"/>
      <c r="HB156" s="32"/>
      <c r="HC156" s="32"/>
      <c r="HD156" s="32"/>
      <c r="HE156" s="32"/>
      <c r="HF156" s="32"/>
      <c r="HG156" s="32"/>
      <c r="HH156" s="32"/>
      <c r="HI156" s="32"/>
      <c r="HJ156" s="32"/>
      <c r="HK156" s="32"/>
      <c r="HL156" s="32"/>
      <c r="HM156" s="32"/>
      <c r="HN156" s="32"/>
      <c r="HO156" s="32"/>
      <c r="HP156" s="32"/>
      <c r="HQ156" s="32"/>
      <c r="HR156" s="32"/>
      <c r="HS156" s="32"/>
      <c r="HT156" s="32"/>
      <c r="HU156" s="32"/>
      <c r="HV156" s="32"/>
      <c r="HW156" s="32"/>
      <c r="HX156" s="32"/>
      <c r="HY156" s="32"/>
      <c r="HZ156" s="32"/>
      <c r="IA156" s="32"/>
      <c r="IB156" s="32"/>
      <c r="IC156" s="32"/>
      <c r="ID156" s="32"/>
      <c r="IE156" s="32"/>
      <c r="IF156" s="32"/>
      <c r="IG156" s="32"/>
      <c r="IH156" s="32"/>
      <c r="II156" s="32"/>
      <c r="IJ156" s="32"/>
      <c r="IK156" s="32"/>
      <c r="IL156" s="32"/>
      <c r="IM156" s="32"/>
      <c r="IN156" s="32"/>
      <c r="IO156" s="32"/>
      <c r="IP156" s="32"/>
      <c r="IQ156" s="32"/>
      <c r="IR156" s="32"/>
      <c r="IS156" s="32"/>
      <c r="IT156" s="32"/>
      <c r="IU156" s="32"/>
      <c r="IV156" s="32"/>
    </row>
    <row r="157" spans="1:256" x14ac:dyDescent="0.25">
      <c r="A157" s="61" t="s">
        <v>2578</v>
      </c>
      <c r="B157" s="56"/>
      <c r="C157" s="56"/>
      <c r="D157" s="56"/>
      <c r="E157" s="56"/>
      <c r="F157" s="56"/>
      <c r="G157" s="56"/>
      <c r="H157" s="56"/>
      <c r="I157" s="56"/>
      <c r="J157" s="56"/>
      <c r="K157" s="56"/>
      <c r="L157" s="56"/>
      <c r="M157" s="32"/>
      <c r="N157" s="32"/>
      <c r="O157" s="32"/>
      <c r="P157" s="32"/>
      <c r="Q157" s="32"/>
      <c r="R157" s="32"/>
      <c r="S157" s="32"/>
      <c r="T157" s="32"/>
      <c r="V157" s="32"/>
      <c r="W157" s="32"/>
      <c r="X157" s="32"/>
      <c r="Y157" s="32"/>
      <c r="Z157" s="32"/>
      <c r="AA157" s="32"/>
      <c r="AB157" s="32"/>
      <c r="AC157" s="32"/>
      <c r="AD157" s="32"/>
      <c r="AE157" s="32"/>
      <c r="AF157" s="32"/>
      <c r="AG157" s="32"/>
      <c r="AH157" s="32"/>
      <c r="AI157" s="32"/>
      <c r="AJ157" s="32"/>
      <c r="AK157" s="32"/>
      <c r="AL157" s="32"/>
      <c r="AM157" s="32"/>
      <c r="AN157" s="32"/>
      <c r="AO157" s="32"/>
      <c r="AP157" s="32"/>
      <c r="AQ157" s="32"/>
      <c r="AR157" s="32"/>
      <c r="AS157" s="32"/>
      <c r="AT157" s="32"/>
      <c r="AU157" s="32"/>
      <c r="AV157" s="32"/>
      <c r="AW157" s="32"/>
      <c r="AX157" s="32"/>
      <c r="AY157" s="32"/>
      <c r="AZ157" s="32"/>
      <c r="BA157" s="32"/>
      <c r="BB157" s="32"/>
      <c r="BC157" s="32"/>
      <c r="BD157" s="32"/>
      <c r="BE157" s="32"/>
      <c r="BF157" s="32"/>
      <c r="BG157" s="32"/>
      <c r="BH157" s="32"/>
      <c r="BI157" s="32"/>
      <c r="BJ157" s="32"/>
      <c r="BK157" s="32"/>
      <c r="BL157" s="32"/>
      <c r="BM157" s="32"/>
      <c r="BN157" s="32"/>
      <c r="BO157" s="32"/>
      <c r="BP157" s="32"/>
      <c r="BQ157" s="32"/>
      <c r="BR157" s="32"/>
      <c r="BS157" s="32"/>
      <c r="BT157" s="32"/>
      <c r="BU157" s="32"/>
      <c r="BV157" s="32"/>
      <c r="BW157" s="32"/>
      <c r="BX157" s="32"/>
      <c r="BY157" s="32"/>
      <c r="BZ157" s="32"/>
      <c r="CA157" s="32"/>
      <c r="CB157" s="32"/>
      <c r="CC157" s="32"/>
      <c r="CD157" s="32"/>
      <c r="CE157" s="32"/>
      <c r="CF157" s="32"/>
      <c r="CG157" s="32"/>
      <c r="CH157" s="32"/>
      <c r="CI157" s="32"/>
      <c r="CJ157" s="32"/>
      <c r="CK157" s="32"/>
      <c r="CL157" s="32"/>
      <c r="CM157" s="32"/>
      <c r="CN157" s="32"/>
      <c r="CO157" s="32"/>
      <c r="CP157" s="32"/>
      <c r="CQ157" s="32"/>
      <c r="CR157" s="32"/>
      <c r="CS157" s="32"/>
      <c r="CT157" s="32"/>
      <c r="CU157" s="32"/>
      <c r="CV157" s="32"/>
      <c r="CW157" s="32"/>
      <c r="CX157" s="32"/>
      <c r="CY157" s="32"/>
      <c r="CZ157" s="32"/>
      <c r="DA157" s="32"/>
      <c r="DB157" s="32"/>
      <c r="DC157" s="32"/>
      <c r="DD157" s="32"/>
      <c r="DE157" s="32"/>
      <c r="DF157" s="32"/>
      <c r="DG157" s="32"/>
      <c r="DH157" s="32"/>
      <c r="DI157" s="32"/>
      <c r="DJ157" s="32"/>
      <c r="DK157" s="32"/>
      <c r="DL157" s="32"/>
      <c r="DM157" s="32"/>
      <c r="DN157" s="32"/>
      <c r="DO157" s="32"/>
      <c r="DP157" s="32"/>
      <c r="DQ157" s="32"/>
      <c r="DR157" s="32"/>
      <c r="DS157" s="32"/>
      <c r="DT157" s="32"/>
      <c r="DU157" s="32"/>
      <c r="DV157" s="32"/>
      <c r="DW157" s="32"/>
      <c r="DX157" s="32"/>
      <c r="DY157" s="32"/>
      <c r="DZ157" s="32"/>
      <c r="EA157" s="32"/>
      <c r="EB157" s="32"/>
      <c r="EC157" s="32"/>
      <c r="ED157" s="32"/>
      <c r="EE157" s="32"/>
      <c r="EF157" s="32"/>
      <c r="EG157" s="32"/>
      <c r="EH157" s="32"/>
      <c r="EI157" s="32"/>
      <c r="EJ157" s="32"/>
      <c r="EK157" s="32"/>
      <c r="EL157" s="32"/>
      <c r="EM157" s="32"/>
      <c r="EN157" s="32"/>
      <c r="EO157" s="32"/>
      <c r="EP157" s="32"/>
      <c r="EQ157" s="32"/>
      <c r="ER157" s="32"/>
      <c r="ES157" s="32"/>
      <c r="ET157" s="32"/>
      <c r="EU157" s="32"/>
      <c r="EV157" s="32"/>
      <c r="EW157" s="32"/>
      <c r="EX157" s="32"/>
      <c r="EY157" s="32"/>
      <c r="EZ157" s="32"/>
      <c r="FA157" s="32"/>
      <c r="FB157" s="32"/>
      <c r="FC157" s="32"/>
      <c r="FD157" s="32"/>
      <c r="FE157" s="32"/>
      <c r="FF157" s="32"/>
      <c r="FG157" s="32"/>
      <c r="FH157" s="32"/>
      <c r="FI157" s="32"/>
      <c r="FJ157" s="32"/>
      <c r="FK157" s="32"/>
      <c r="FL157" s="32"/>
      <c r="FM157" s="32"/>
      <c r="FN157" s="32"/>
      <c r="FO157" s="32"/>
      <c r="FP157" s="32"/>
      <c r="FQ157" s="32"/>
      <c r="FR157" s="32"/>
      <c r="FS157" s="32"/>
      <c r="FT157" s="32"/>
      <c r="FU157" s="32"/>
      <c r="FV157" s="32"/>
      <c r="FW157" s="32"/>
      <c r="FX157" s="32"/>
      <c r="FY157" s="32"/>
      <c r="FZ157" s="32"/>
      <c r="GA157" s="32"/>
      <c r="GB157" s="32"/>
      <c r="GC157" s="32"/>
      <c r="GD157" s="32"/>
      <c r="GE157" s="32"/>
      <c r="GF157" s="32"/>
      <c r="GG157" s="32"/>
      <c r="GH157" s="32"/>
      <c r="GI157" s="32"/>
      <c r="GJ157" s="32"/>
      <c r="GK157" s="32"/>
      <c r="GL157" s="32"/>
      <c r="GM157" s="32"/>
      <c r="GN157" s="32"/>
      <c r="GO157" s="32"/>
      <c r="GP157" s="32"/>
      <c r="GQ157" s="32"/>
      <c r="GR157" s="32"/>
      <c r="GS157" s="32"/>
      <c r="GT157" s="32"/>
      <c r="GU157" s="32"/>
      <c r="GV157" s="32"/>
      <c r="GW157" s="32"/>
      <c r="GX157" s="32"/>
      <c r="GY157" s="32"/>
      <c r="GZ157" s="32"/>
      <c r="HA157" s="32"/>
      <c r="HB157" s="32"/>
      <c r="HC157" s="32"/>
      <c r="HD157" s="32"/>
      <c r="HE157" s="32"/>
      <c r="HF157" s="32"/>
      <c r="HG157" s="32"/>
      <c r="HH157" s="32"/>
      <c r="HI157" s="32"/>
      <c r="HJ157" s="32"/>
      <c r="HK157" s="32"/>
      <c r="HL157" s="32"/>
      <c r="HM157" s="32"/>
      <c r="HN157" s="32"/>
      <c r="HO157" s="32"/>
      <c r="HP157" s="32"/>
      <c r="HQ157" s="32"/>
      <c r="HR157" s="32"/>
      <c r="HS157" s="32"/>
      <c r="HT157" s="32"/>
      <c r="HU157" s="32"/>
      <c r="HV157" s="32"/>
      <c r="HW157" s="32"/>
      <c r="HX157" s="32"/>
      <c r="HY157" s="32"/>
      <c r="HZ157" s="32"/>
      <c r="IA157" s="32"/>
      <c r="IB157" s="32"/>
      <c r="IC157" s="32"/>
      <c r="ID157" s="32"/>
      <c r="IE157" s="32"/>
      <c r="IF157" s="32"/>
      <c r="IG157" s="32"/>
      <c r="IH157" s="32"/>
      <c r="II157" s="32"/>
      <c r="IJ157" s="32"/>
      <c r="IK157" s="32"/>
      <c r="IL157" s="32"/>
      <c r="IM157" s="32"/>
      <c r="IN157" s="32"/>
      <c r="IO157" s="32"/>
      <c r="IP157" s="32"/>
      <c r="IQ157" s="32"/>
      <c r="IR157" s="32"/>
      <c r="IS157" s="32"/>
      <c r="IT157" s="32"/>
      <c r="IU157" s="32"/>
      <c r="IV157" s="32"/>
    </row>
    <row r="158" spans="1:256" x14ac:dyDescent="0.25">
      <c r="A158" s="61" t="s">
        <v>2311</v>
      </c>
      <c r="B158" s="56"/>
      <c r="C158" s="56"/>
      <c r="D158" s="56"/>
      <c r="E158" s="56"/>
      <c r="F158" s="56"/>
      <c r="G158" s="56"/>
      <c r="H158" s="56"/>
      <c r="I158" s="56"/>
      <c r="J158" s="56"/>
      <c r="K158" s="56"/>
      <c r="L158" s="56"/>
      <c r="M158" s="32"/>
      <c r="N158" s="32"/>
      <c r="O158" s="32"/>
      <c r="P158" s="32"/>
      <c r="Q158" s="32"/>
      <c r="R158" s="32"/>
      <c r="S158" s="32"/>
      <c r="T158" s="32"/>
      <c r="V158" s="32"/>
      <c r="W158" s="32"/>
      <c r="X158" s="32"/>
      <c r="Y158" s="32"/>
      <c r="Z158" s="32"/>
      <c r="AA158" s="32"/>
      <c r="AB158" s="32"/>
      <c r="AC158" s="32"/>
      <c r="AD158" s="32"/>
      <c r="AE158" s="32"/>
      <c r="AF158" s="32"/>
      <c r="AG158" s="32"/>
      <c r="AH158" s="32"/>
      <c r="AI158" s="32"/>
      <c r="AJ158" s="32"/>
      <c r="AK158" s="32"/>
      <c r="AL158" s="32"/>
      <c r="AM158" s="32"/>
      <c r="AN158" s="32"/>
      <c r="AO158" s="32"/>
      <c r="AP158" s="32"/>
      <c r="AQ158" s="32"/>
      <c r="AR158" s="32"/>
      <c r="AS158" s="32"/>
      <c r="AT158" s="32"/>
      <c r="AU158" s="32"/>
      <c r="AV158" s="32"/>
      <c r="AW158" s="32"/>
      <c r="AX158" s="32"/>
      <c r="AY158" s="32"/>
      <c r="AZ158" s="32"/>
      <c r="BA158" s="32"/>
      <c r="BB158" s="32"/>
      <c r="BC158" s="32"/>
      <c r="BD158" s="32"/>
      <c r="BE158" s="32"/>
      <c r="BF158" s="32"/>
      <c r="BG158" s="32"/>
      <c r="BH158" s="32"/>
      <c r="BI158" s="32"/>
      <c r="BJ158" s="32"/>
      <c r="BK158" s="32"/>
      <c r="BL158" s="32"/>
      <c r="BM158" s="32"/>
      <c r="BN158" s="32"/>
      <c r="BO158" s="32"/>
      <c r="BP158" s="32"/>
      <c r="BQ158" s="32"/>
      <c r="BR158" s="32"/>
      <c r="BS158" s="32"/>
      <c r="BT158" s="32"/>
      <c r="BU158" s="32"/>
      <c r="BV158" s="32"/>
      <c r="BW158" s="32"/>
      <c r="BX158" s="32"/>
      <c r="BY158" s="32"/>
      <c r="BZ158" s="32"/>
      <c r="CA158" s="32"/>
      <c r="CB158" s="32"/>
      <c r="CC158" s="32"/>
      <c r="CD158" s="32"/>
      <c r="CE158" s="32"/>
      <c r="CF158" s="32"/>
      <c r="CG158" s="32"/>
      <c r="CH158" s="32"/>
      <c r="CI158" s="32"/>
      <c r="CJ158" s="32"/>
      <c r="CK158" s="32"/>
      <c r="CL158" s="32"/>
      <c r="CM158" s="32"/>
      <c r="CN158" s="32"/>
      <c r="CO158" s="32"/>
      <c r="CP158" s="32"/>
      <c r="CQ158" s="32"/>
      <c r="CR158" s="32"/>
      <c r="CS158" s="32"/>
      <c r="CT158" s="32"/>
      <c r="CU158" s="32"/>
      <c r="CV158" s="32"/>
      <c r="CW158" s="32"/>
      <c r="CX158" s="32"/>
      <c r="CY158" s="32"/>
      <c r="CZ158" s="32"/>
      <c r="DA158" s="32"/>
      <c r="DB158" s="32"/>
      <c r="DC158" s="32"/>
      <c r="DD158" s="32"/>
      <c r="DE158" s="32"/>
      <c r="DF158" s="32"/>
      <c r="DG158" s="32"/>
      <c r="DH158" s="32"/>
      <c r="DI158" s="32"/>
      <c r="DJ158" s="32"/>
      <c r="DK158" s="32"/>
      <c r="DL158" s="32"/>
      <c r="DM158" s="32"/>
      <c r="DN158" s="32"/>
      <c r="DO158" s="32"/>
      <c r="DP158" s="32"/>
      <c r="DQ158" s="32"/>
      <c r="DR158" s="32"/>
      <c r="DS158" s="32"/>
      <c r="DT158" s="32"/>
      <c r="DU158" s="32"/>
      <c r="DV158" s="32"/>
      <c r="DW158" s="32"/>
      <c r="DX158" s="32"/>
      <c r="DY158" s="32"/>
      <c r="DZ158" s="32"/>
      <c r="EA158" s="32"/>
      <c r="EB158" s="32"/>
      <c r="EC158" s="32"/>
      <c r="ED158" s="32"/>
      <c r="EE158" s="32"/>
      <c r="EF158" s="32"/>
      <c r="EG158" s="32"/>
      <c r="EH158" s="32"/>
      <c r="EI158" s="32"/>
      <c r="EJ158" s="32"/>
      <c r="EK158" s="32"/>
      <c r="EL158" s="32"/>
      <c r="EM158" s="32"/>
      <c r="EN158" s="32"/>
      <c r="EO158" s="32"/>
      <c r="EP158" s="32"/>
      <c r="EQ158" s="32"/>
      <c r="ER158" s="32"/>
      <c r="ES158" s="32"/>
      <c r="ET158" s="32"/>
      <c r="EU158" s="32"/>
      <c r="EV158" s="32"/>
      <c r="EW158" s="32"/>
      <c r="EX158" s="32"/>
      <c r="EY158" s="32"/>
      <c r="EZ158" s="32"/>
      <c r="FA158" s="32"/>
      <c r="FB158" s="32"/>
      <c r="FC158" s="32"/>
      <c r="FD158" s="32"/>
      <c r="FE158" s="32"/>
      <c r="FF158" s="32"/>
      <c r="FG158" s="32"/>
      <c r="FH158" s="32"/>
      <c r="FI158" s="32"/>
      <c r="FJ158" s="32"/>
      <c r="FK158" s="32"/>
      <c r="FL158" s="32"/>
      <c r="FM158" s="32"/>
      <c r="FN158" s="32"/>
      <c r="FO158" s="32"/>
      <c r="FP158" s="32"/>
      <c r="FQ158" s="32"/>
      <c r="FR158" s="32"/>
      <c r="FS158" s="32"/>
      <c r="FT158" s="32"/>
      <c r="FU158" s="32"/>
      <c r="FV158" s="32"/>
      <c r="FW158" s="32"/>
      <c r="FX158" s="32"/>
      <c r="FY158" s="32"/>
      <c r="FZ158" s="32"/>
      <c r="GA158" s="32"/>
      <c r="GB158" s="32"/>
      <c r="GC158" s="32"/>
      <c r="GD158" s="32"/>
      <c r="GE158" s="32"/>
      <c r="GF158" s="32"/>
      <c r="GG158" s="32"/>
      <c r="GH158" s="32"/>
      <c r="GI158" s="32"/>
      <c r="GJ158" s="32"/>
      <c r="GK158" s="32"/>
      <c r="GL158" s="32"/>
      <c r="GM158" s="32"/>
      <c r="GN158" s="32"/>
      <c r="GO158" s="32"/>
      <c r="GP158" s="32"/>
      <c r="GQ158" s="32"/>
      <c r="GR158" s="32"/>
      <c r="GS158" s="32"/>
      <c r="GT158" s="32"/>
      <c r="GU158" s="32"/>
      <c r="GV158" s="32"/>
      <c r="GW158" s="32"/>
      <c r="GX158" s="32"/>
      <c r="GY158" s="32"/>
      <c r="GZ158" s="32"/>
      <c r="HA158" s="32"/>
      <c r="HB158" s="32"/>
      <c r="HC158" s="32"/>
      <c r="HD158" s="32"/>
      <c r="HE158" s="32"/>
      <c r="HF158" s="32"/>
      <c r="HG158" s="32"/>
      <c r="HH158" s="32"/>
      <c r="HI158" s="32"/>
      <c r="HJ158" s="32"/>
      <c r="HK158" s="32"/>
      <c r="HL158" s="32"/>
      <c r="HM158" s="32"/>
      <c r="HN158" s="32"/>
      <c r="HO158" s="32"/>
      <c r="HP158" s="32"/>
      <c r="HQ158" s="32"/>
      <c r="HR158" s="32"/>
      <c r="HS158" s="32"/>
      <c r="HT158" s="32"/>
      <c r="HU158" s="32"/>
      <c r="HV158" s="32"/>
      <c r="HW158" s="32"/>
      <c r="HX158" s="32"/>
      <c r="HY158" s="32"/>
      <c r="HZ158" s="32"/>
      <c r="IA158" s="32"/>
      <c r="IB158" s="32"/>
      <c r="IC158" s="32"/>
      <c r="ID158" s="32"/>
      <c r="IE158" s="32"/>
      <c r="IF158" s="32"/>
      <c r="IG158" s="32"/>
      <c r="IH158" s="32"/>
      <c r="II158" s="32"/>
      <c r="IJ158" s="32"/>
      <c r="IK158" s="32"/>
      <c r="IL158" s="32"/>
      <c r="IM158" s="32"/>
      <c r="IN158" s="32"/>
      <c r="IO158" s="32"/>
      <c r="IP158" s="32"/>
      <c r="IQ158" s="32"/>
      <c r="IR158" s="32"/>
      <c r="IS158" s="32"/>
      <c r="IT158" s="32"/>
      <c r="IU158" s="32"/>
      <c r="IV158" s="32"/>
    </row>
    <row r="159" spans="1:256" x14ac:dyDescent="0.25">
      <c r="A159" s="61" t="s">
        <v>3275</v>
      </c>
      <c r="B159" s="56"/>
      <c r="C159" s="56"/>
      <c r="D159" s="56"/>
      <c r="E159" s="56"/>
      <c r="F159" s="56"/>
      <c r="G159" s="56"/>
      <c r="H159" s="56"/>
      <c r="I159" s="56"/>
      <c r="J159" s="56"/>
      <c r="K159" s="56"/>
      <c r="L159" s="56"/>
      <c r="M159" s="32"/>
      <c r="N159" s="32"/>
      <c r="O159" s="32"/>
      <c r="P159" s="32"/>
      <c r="Q159" s="32"/>
      <c r="R159" s="32"/>
      <c r="S159" s="32"/>
      <c r="T159" s="32"/>
      <c r="V159" s="32"/>
      <c r="W159" s="32"/>
      <c r="X159" s="32"/>
      <c r="Y159" s="32"/>
      <c r="Z159" s="32"/>
      <c r="AA159" s="32"/>
      <c r="AB159" s="32"/>
      <c r="AC159" s="32"/>
      <c r="AD159" s="32"/>
      <c r="AE159" s="32"/>
      <c r="AF159" s="32"/>
      <c r="AG159" s="32"/>
      <c r="AH159" s="32"/>
      <c r="AI159" s="32"/>
      <c r="AJ159" s="32"/>
      <c r="AK159" s="32"/>
      <c r="AL159" s="32"/>
      <c r="AM159" s="32"/>
      <c r="AN159" s="32"/>
      <c r="AO159" s="32"/>
      <c r="AP159" s="32"/>
      <c r="AQ159" s="32"/>
      <c r="AR159" s="32"/>
      <c r="AS159" s="32"/>
      <c r="AT159" s="32"/>
      <c r="AU159" s="32"/>
      <c r="AV159" s="32"/>
      <c r="AW159" s="32"/>
      <c r="AX159" s="32"/>
      <c r="AY159" s="32"/>
      <c r="AZ159" s="32"/>
      <c r="BA159" s="32"/>
      <c r="BB159" s="32"/>
      <c r="BC159" s="32"/>
      <c r="BD159" s="32"/>
      <c r="BE159" s="32"/>
      <c r="BF159" s="32"/>
      <c r="BG159" s="32"/>
      <c r="BH159" s="32"/>
      <c r="BI159" s="32"/>
      <c r="BJ159" s="32"/>
      <c r="BK159" s="32"/>
      <c r="BL159" s="32"/>
      <c r="BM159" s="32"/>
      <c r="BN159" s="32"/>
      <c r="BO159" s="32"/>
      <c r="BP159" s="32"/>
      <c r="BQ159" s="32"/>
      <c r="BR159" s="32"/>
      <c r="BS159" s="32"/>
      <c r="BT159" s="32"/>
      <c r="BU159" s="32"/>
      <c r="BV159" s="32"/>
      <c r="BW159" s="32"/>
      <c r="BX159" s="32"/>
      <c r="BY159" s="32"/>
      <c r="BZ159" s="32"/>
      <c r="CA159" s="32"/>
      <c r="CB159" s="32"/>
      <c r="CC159" s="32"/>
      <c r="CD159" s="32"/>
      <c r="CE159" s="32"/>
      <c r="CF159" s="32"/>
      <c r="CG159" s="32"/>
      <c r="CH159" s="32"/>
      <c r="CI159" s="32"/>
      <c r="CJ159" s="32"/>
      <c r="CK159" s="32"/>
      <c r="CL159" s="32"/>
      <c r="CM159" s="32"/>
      <c r="CN159" s="32"/>
      <c r="CO159" s="32"/>
      <c r="CP159" s="32"/>
      <c r="CQ159" s="32"/>
      <c r="CR159" s="32"/>
      <c r="CS159" s="32"/>
      <c r="CT159" s="32"/>
      <c r="CU159" s="32"/>
      <c r="CV159" s="32"/>
      <c r="CW159" s="32"/>
      <c r="CX159" s="32"/>
      <c r="CY159" s="32"/>
      <c r="CZ159" s="32"/>
      <c r="DA159" s="32"/>
      <c r="DB159" s="32"/>
      <c r="DC159" s="32"/>
      <c r="DD159" s="32"/>
      <c r="DE159" s="32"/>
      <c r="DF159" s="32"/>
      <c r="DG159" s="32"/>
      <c r="DH159" s="32"/>
      <c r="DI159" s="32"/>
      <c r="DJ159" s="32"/>
      <c r="DK159" s="32"/>
      <c r="DL159" s="32"/>
      <c r="DM159" s="32"/>
      <c r="DN159" s="32"/>
      <c r="DO159" s="32"/>
      <c r="DP159" s="32"/>
      <c r="DQ159" s="32"/>
      <c r="DR159" s="32"/>
      <c r="DS159" s="32"/>
      <c r="DT159" s="32"/>
      <c r="DU159" s="32"/>
      <c r="DV159" s="32"/>
      <c r="DW159" s="32"/>
      <c r="DX159" s="32"/>
      <c r="DY159" s="32"/>
      <c r="DZ159" s="32"/>
      <c r="EA159" s="32"/>
      <c r="EB159" s="32"/>
      <c r="EC159" s="32"/>
      <c r="ED159" s="32"/>
      <c r="EE159" s="32"/>
      <c r="EF159" s="32"/>
      <c r="EG159" s="32"/>
      <c r="EH159" s="32"/>
      <c r="EI159" s="32"/>
      <c r="EJ159" s="32"/>
      <c r="EK159" s="32"/>
      <c r="EL159" s="32"/>
      <c r="EM159" s="32"/>
      <c r="EN159" s="32"/>
      <c r="EO159" s="32"/>
      <c r="EP159" s="32"/>
      <c r="EQ159" s="32"/>
      <c r="ER159" s="32"/>
      <c r="ES159" s="32"/>
      <c r="ET159" s="32"/>
      <c r="EU159" s="32"/>
      <c r="EV159" s="32"/>
      <c r="EW159" s="32"/>
      <c r="EX159" s="32"/>
      <c r="EY159" s="32"/>
      <c r="EZ159" s="32"/>
      <c r="FA159" s="32"/>
      <c r="FB159" s="32"/>
      <c r="FC159" s="32"/>
      <c r="FD159" s="32"/>
      <c r="FE159" s="32"/>
      <c r="FF159" s="32"/>
      <c r="FG159" s="32"/>
      <c r="FH159" s="32"/>
      <c r="FI159" s="32"/>
      <c r="FJ159" s="32"/>
      <c r="FK159" s="32"/>
      <c r="FL159" s="32"/>
      <c r="FM159" s="32"/>
      <c r="FN159" s="32"/>
      <c r="FO159" s="32"/>
      <c r="FP159" s="32"/>
      <c r="FQ159" s="32"/>
      <c r="FR159" s="32"/>
      <c r="FS159" s="32"/>
      <c r="FT159" s="32"/>
      <c r="FU159" s="32"/>
      <c r="FV159" s="32"/>
      <c r="FW159" s="32"/>
      <c r="FX159" s="32"/>
      <c r="FY159" s="32"/>
      <c r="FZ159" s="32"/>
      <c r="GA159" s="32"/>
      <c r="GB159" s="32"/>
      <c r="GC159" s="32"/>
      <c r="GD159" s="32"/>
      <c r="GE159" s="32"/>
      <c r="GF159" s="32"/>
      <c r="GG159" s="32"/>
      <c r="GH159" s="32"/>
      <c r="GI159" s="32"/>
      <c r="GJ159" s="32"/>
      <c r="GK159" s="32"/>
      <c r="GL159" s="32"/>
      <c r="GM159" s="32"/>
      <c r="GN159" s="32"/>
      <c r="GO159" s="32"/>
      <c r="GP159" s="32"/>
      <c r="GQ159" s="32"/>
      <c r="GR159" s="32"/>
      <c r="GS159" s="32"/>
      <c r="GT159" s="32"/>
      <c r="GU159" s="32"/>
      <c r="GV159" s="32"/>
      <c r="GW159" s="32"/>
      <c r="GX159" s="32"/>
      <c r="GY159" s="32"/>
      <c r="GZ159" s="32"/>
      <c r="HA159" s="32"/>
      <c r="HB159" s="32"/>
      <c r="HC159" s="32"/>
      <c r="HD159" s="32"/>
      <c r="HE159" s="32"/>
      <c r="HF159" s="32"/>
      <c r="HG159" s="32"/>
      <c r="HH159" s="32"/>
      <c r="HI159" s="32"/>
      <c r="HJ159" s="32"/>
      <c r="HK159" s="32"/>
      <c r="HL159" s="32"/>
      <c r="HM159" s="32"/>
      <c r="HN159" s="32"/>
      <c r="HO159" s="32"/>
      <c r="HP159" s="32"/>
      <c r="HQ159" s="32"/>
      <c r="HR159" s="32"/>
      <c r="HS159" s="32"/>
      <c r="HT159" s="32"/>
      <c r="HU159" s="32"/>
      <c r="HV159" s="32"/>
      <c r="HW159" s="32"/>
      <c r="HX159" s="32"/>
      <c r="HY159" s="32"/>
      <c r="HZ159" s="32"/>
      <c r="IA159" s="32"/>
      <c r="IB159" s="32"/>
      <c r="IC159" s="32"/>
      <c r="ID159" s="32"/>
      <c r="IE159" s="32"/>
      <c r="IF159" s="32"/>
      <c r="IG159" s="32"/>
      <c r="IH159" s="32"/>
      <c r="II159" s="32"/>
      <c r="IJ159" s="32"/>
      <c r="IK159" s="32"/>
      <c r="IL159" s="32"/>
      <c r="IM159" s="32"/>
      <c r="IN159" s="32"/>
      <c r="IO159" s="32"/>
      <c r="IP159" s="32"/>
      <c r="IQ159" s="32"/>
      <c r="IR159" s="32"/>
      <c r="IS159" s="32"/>
      <c r="IT159" s="32"/>
      <c r="IU159" s="32"/>
      <c r="IV159" s="32"/>
    </row>
    <row r="160" spans="1:256" x14ac:dyDescent="0.25">
      <c r="A160" s="61" t="s">
        <v>252</v>
      </c>
      <c r="B160" s="56"/>
      <c r="C160" s="56"/>
      <c r="D160" s="56"/>
      <c r="E160" s="56"/>
      <c r="F160" s="56"/>
      <c r="G160" s="56"/>
      <c r="H160" s="56"/>
      <c r="I160" s="56"/>
      <c r="J160" s="56"/>
      <c r="K160" s="56"/>
      <c r="L160" s="56"/>
      <c r="M160" s="32"/>
      <c r="N160" s="32"/>
      <c r="O160" s="32"/>
      <c r="P160" s="32"/>
      <c r="Q160" s="32"/>
      <c r="R160" s="32"/>
      <c r="S160" s="32"/>
      <c r="T160" s="32"/>
      <c r="V160" s="32"/>
      <c r="W160" s="32"/>
      <c r="X160" s="32"/>
      <c r="Y160" s="32"/>
      <c r="Z160" s="32"/>
      <c r="AA160" s="32"/>
      <c r="AB160" s="32"/>
      <c r="AC160" s="32"/>
      <c r="AD160" s="32"/>
      <c r="AE160" s="32"/>
      <c r="AF160" s="32"/>
      <c r="AG160" s="32"/>
      <c r="AH160" s="32"/>
      <c r="AI160" s="32"/>
      <c r="AJ160" s="32"/>
      <c r="AK160" s="32"/>
      <c r="AL160" s="32"/>
      <c r="AM160" s="32"/>
      <c r="AN160" s="32"/>
      <c r="AO160" s="32"/>
      <c r="AP160" s="32"/>
      <c r="AQ160" s="32"/>
      <c r="AR160" s="32"/>
      <c r="AS160" s="32"/>
      <c r="AT160" s="32"/>
      <c r="AU160" s="32"/>
      <c r="AV160" s="32"/>
      <c r="AW160" s="32"/>
      <c r="AX160" s="32"/>
      <c r="AY160" s="32"/>
      <c r="AZ160" s="32"/>
      <c r="BA160" s="32"/>
      <c r="BB160" s="32"/>
      <c r="BC160" s="32"/>
      <c r="BD160" s="32"/>
      <c r="BE160" s="32"/>
      <c r="BF160" s="32"/>
      <c r="BG160" s="32"/>
      <c r="BH160" s="32"/>
      <c r="BI160" s="32"/>
      <c r="BJ160" s="32"/>
      <c r="BK160" s="32"/>
      <c r="BL160" s="32"/>
      <c r="BM160" s="32"/>
      <c r="BN160" s="32"/>
      <c r="BO160" s="32"/>
      <c r="BP160" s="32"/>
      <c r="BQ160" s="32"/>
      <c r="BR160" s="32"/>
      <c r="BS160" s="32"/>
      <c r="BT160" s="32"/>
      <c r="BU160" s="32"/>
      <c r="BV160" s="32"/>
      <c r="BW160" s="32"/>
      <c r="BX160" s="32"/>
      <c r="BY160" s="32"/>
      <c r="BZ160" s="32"/>
      <c r="CA160" s="32"/>
      <c r="CB160" s="32"/>
      <c r="CC160" s="32"/>
      <c r="CD160" s="32"/>
      <c r="CE160" s="32"/>
      <c r="CF160" s="32"/>
      <c r="CG160" s="32"/>
      <c r="CH160" s="32"/>
      <c r="CI160" s="32"/>
      <c r="CJ160" s="32"/>
      <c r="CK160" s="32"/>
      <c r="CL160" s="32"/>
      <c r="CM160" s="32"/>
      <c r="CN160" s="32"/>
      <c r="CO160" s="32"/>
      <c r="CP160" s="32"/>
      <c r="CQ160" s="32"/>
      <c r="CR160" s="32"/>
      <c r="CS160" s="32"/>
      <c r="CT160" s="32"/>
      <c r="CU160" s="32"/>
      <c r="CV160" s="32"/>
      <c r="CW160" s="32"/>
      <c r="CX160" s="32"/>
      <c r="CY160" s="32"/>
      <c r="CZ160" s="32"/>
      <c r="DA160" s="32"/>
      <c r="DB160" s="32"/>
      <c r="DC160" s="32"/>
      <c r="DD160" s="32"/>
      <c r="DE160" s="32"/>
      <c r="DF160" s="32"/>
      <c r="DG160" s="32"/>
      <c r="DH160" s="32"/>
      <c r="DI160" s="32"/>
      <c r="DJ160" s="32"/>
      <c r="DK160" s="32"/>
      <c r="DL160" s="32"/>
      <c r="DM160" s="32"/>
      <c r="DN160" s="32"/>
      <c r="DO160" s="32"/>
      <c r="DP160" s="32"/>
      <c r="DQ160" s="32"/>
      <c r="DR160" s="32"/>
      <c r="DS160" s="32"/>
      <c r="DT160" s="32"/>
      <c r="DU160" s="32"/>
      <c r="DV160" s="32"/>
      <c r="DW160" s="32"/>
      <c r="DX160" s="32"/>
      <c r="DY160" s="32"/>
      <c r="DZ160" s="32"/>
      <c r="EA160" s="32"/>
      <c r="EB160" s="32"/>
      <c r="EC160" s="32"/>
      <c r="ED160" s="32"/>
      <c r="EE160" s="32"/>
      <c r="EF160" s="32"/>
      <c r="EG160" s="32"/>
      <c r="EH160" s="32"/>
      <c r="EI160" s="32"/>
      <c r="EJ160" s="32"/>
      <c r="EK160" s="32"/>
      <c r="EL160" s="32"/>
      <c r="EM160" s="32"/>
      <c r="EN160" s="32"/>
      <c r="EO160" s="32"/>
      <c r="EP160" s="32"/>
      <c r="EQ160" s="32"/>
      <c r="ER160" s="32"/>
      <c r="ES160" s="32"/>
      <c r="ET160" s="32"/>
      <c r="EU160" s="32"/>
      <c r="EV160" s="32"/>
      <c r="EW160" s="32"/>
      <c r="EX160" s="32"/>
      <c r="EY160" s="32"/>
      <c r="EZ160" s="32"/>
      <c r="FA160" s="32"/>
      <c r="FB160" s="32"/>
      <c r="FC160" s="32"/>
      <c r="FD160" s="32"/>
      <c r="FE160" s="32"/>
      <c r="FF160" s="32"/>
      <c r="FG160" s="32"/>
      <c r="FH160" s="32"/>
      <c r="FI160" s="32"/>
      <c r="FJ160" s="32"/>
      <c r="FK160" s="32"/>
      <c r="FL160" s="32"/>
      <c r="FM160" s="32"/>
      <c r="FN160" s="32"/>
      <c r="FO160" s="32"/>
      <c r="FP160" s="32"/>
      <c r="FQ160" s="32"/>
      <c r="FR160" s="32"/>
      <c r="FS160" s="32"/>
      <c r="FT160" s="32"/>
      <c r="FU160" s="32"/>
      <c r="FV160" s="32"/>
      <c r="FW160" s="32"/>
      <c r="FX160" s="32"/>
      <c r="FY160" s="32"/>
      <c r="FZ160" s="32"/>
      <c r="GA160" s="32"/>
      <c r="GB160" s="32"/>
      <c r="GC160" s="32"/>
      <c r="GD160" s="32"/>
      <c r="GE160" s="32"/>
      <c r="GF160" s="32"/>
      <c r="GG160" s="32"/>
      <c r="GH160" s="32"/>
      <c r="GI160" s="32"/>
      <c r="GJ160" s="32"/>
      <c r="GK160" s="32"/>
      <c r="GL160" s="32"/>
      <c r="GM160" s="32"/>
      <c r="GN160" s="32"/>
      <c r="GO160" s="32"/>
      <c r="GP160" s="32"/>
      <c r="GQ160" s="32"/>
      <c r="GR160" s="32"/>
      <c r="GS160" s="32"/>
      <c r="GT160" s="32"/>
      <c r="GU160" s="32"/>
      <c r="GV160" s="32"/>
      <c r="GW160" s="32"/>
      <c r="GX160" s="32"/>
      <c r="GY160" s="32"/>
      <c r="GZ160" s="32"/>
      <c r="HA160" s="32"/>
      <c r="HB160" s="32"/>
      <c r="HC160" s="32"/>
      <c r="HD160" s="32"/>
      <c r="HE160" s="32"/>
      <c r="HF160" s="32"/>
      <c r="HG160" s="32"/>
      <c r="HH160" s="32"/>
      <c r="HI160" s="32"/>
      <c r="HJ160" s="32"/>
      <c r="HK160" s="32"/>
      <c r="HL160" s="32"/>
      <c r="HM160" s="32"/>
      <c r="HN160" s="32"/>
      <c r="HO160" s="32"/>
      <c r="HP160" s="32"/>
      <c r="HQ160" s="32"/>
      <c r="HR160" s="32"/>
      <c r="HS160" s="32"/>
      <c r="HT160" s="32"/>
      <c r="HU160" s="32"/>
      <c r="HV160" s="32"/>
      <c r="HW160" s="32"/>
      <c r="HX160" s="32"/>
      <c r="HY160" s="32"/>
      <c r="HZ160" s="32"/>
      <c r="IA160" s="32"/>
      <c r="IB160" s="32"/>
      <c r="IC160" s="32"/>
      <c r="ID160" s="32"/>
      <c r="IE160" s="32"/>
      <c r="IF160" s="32"/>
      <c r="IG160" s="32"/>
      <c r="IH160" s="32"/>
      <c r="II160" s="32"/>
      <c r="IJ160" s="32"/>
      <c r="IK160" s="32"/>
      <c r="IL160" s="32"/>
      <c r="IM160" s="32"/>
      <c r="IN160" s="32"/>
      <c r="IO160" s="32"/>
      <c r="IP160" s="32"/>
      <c r="IQ160" s="32"/>
      <c r="IR160" s="32"/>
      <c r="IS160" s="32"/>
      <c r="IT160" s="32"/>
      <c r="IU160" s="32"/>
      <c r="IV160" s="32"/>
    </row>
    <row r="161" spans="1:256" x14ac:dyDescent="0.25">
      <c r="A161" s="61" t="s">
        <v>2446</v>
      </c>
      <c r="B161" s="56"/>
      <c r="C161" s="56"/>
      <c r="D161" s="56"/>
      <c r="E161" s="56"/>
      <c r="F161" s="56"/>
      <c r="G161" s="56"/>
      <c r="H161" s="56"/>
      <c r="I161" s="56"/>
      <c r="J161" s="56"/>
      <c r="K161" s="56"/>
      <c r="L161" s="56"/>
      <c r="M161" s="32"/>
      <c r="N161" s="32"/>
      <c r="O161" s="32"/>
      <c r="P161" s="32"/>
      <c r="Q161" s="32"/>
      <c r="R161" s="32"/>
      <c r="S161" s="32"/>
      <c r="T161" s="32"/>
      <c r="V161" s="32"/>
      <c r="W161" s="32"/>
      <c r="X161" s="32"/>
      <c r="Y161" s="32"/>
      <c r="Z161" s="32"/>
      <c r="AA161" s="32"/>
      <c r="AB161" s="32"/>
      <c r="AC161" s="32"/>
      <c r="AD161" s="32"/>
      <c r="AE161" s="32"/>
      <c r="AF161" s="32"/>
      <c r="AG161" s="32"/>
      <c r="AH161" s="32"/>
      <c r="AI161" s="32"/>
      <c r="AJ161" s="32"/>
      <c r="AK161" s="32"/>
      <c r="AL161" s="32"/>
      <c r="AM161" s="32"/>
      <c r="AN161" s="32"/>
      <c r="AO161" s="32"/>
      <c r="AP161" s="32"/>
      <c r="AQ161" s="32"/>
      <c r="AR161" s="32"/>
      <c r="AS161" s="32"/>
      <c r="AT161" s="32"/>
      <c r="AU161" s="32"/>
      <c r="AV161" s="32"/>
      <c r="AW161" s="32"/>
      <c r="AX161" s="32"/>
      <c r="AY161" s="32"/>
      <c r="AZ161" s="32"/>
      <c r="BA161" s="32"/>
      <c r="BB161" s="32"/>
      <c r="BC161" s="32"/>
      <c r="BD161" s="32"/>
      <c r="BE161" s="32"/>
      <c r="BF161" s="32"/>
      <c r="BG161" s="32"/>
      <c r="BH161" s="32"/>
      <c r="BI161" s="32"/>
      <c r="BJ161" s="32"/>
      <c r="BK161" s="32"/>
      <c r="BL161" s="32"/>
      <c r="BM161" s="32"/>
      <c r="BN161" s="32"/>
      <c r="BO161" s="32"/>
      <c r="BP161" s="32"/>
      <c r="BQ161" s="32"/>
      <c r="BR161" s="32"/>
      <c r="BS161" s="32"/>
      <c r="BT161" s="32"/>
      <c r="BU161" s="32"/>
      <c r="BV161" s="32"/>
      <c r="BW161" s="32"/>
      <c r="BX161" s="32"/>
      <c r="BY161" s="32"/>
      <c r="BZ161" s="32"/>
      <c r="CA161" s="32"/>
      <c r="CB161" s="32"/>
      <c r="CC161" s="32"/>
      <c r="CD161" s="32"/>
      <c r="CE161" s="32"/>
      <c r="CF161" s="32"/>
      <c r="CG161" s="32"/>
      <c r="CH161" s="32"/>
      <c r="CI161" s="32"/>
      <c r="CJ161" s="32"/>
      <c r="CK161" s="32"/>
      <c r="CL161" s="32"/>
      <c r="CM161" s="32"/>
      <c r="CN161" s="32"/>
      <c r="CO161" s="32"/>
      <c r="CP161" s="32"/>
      <c r="CQ161" s="32"/>
      <c r="CR161" s="32"/>
      <c r="CS161" s="32"/>
      <c r="CT161" s="32"/>
      <c r="CU161" s="32"/>
      <c r="CV161" s="32"/>
      <c r="CW161" s="32"/>
      <c r="CX161" s="32"/>
      <c r="CY161" s="32"/>
      <c r="CZ161" s="32"/>
      <c r="DA161" s="32"/>
      <c r="DB161" s="32"/>
      <c r="DC161" s="32"/>
      <c r="DD161" s="32"/>
      <c r="DE161" s="32"/>
      <c r="DF161" s="32"/>
      <c r="DG161" s="32"/>
      <c r="DH161" s="32"/>
      <c r="DI161" s="32"/>
      <c r="DJ161" s="32"/>
      <c r="DK161" s="32"/>
      <c r="DL161" s="32"/>
      <c r="DM161" s="32"/>
      <c r="DN161" s="32"/>
      <c r="DO161" s="32"/>
      <c r="DP161" s="32"/>
      <c r="DQ161" s="32"/>
      <c r="DR161" s="32"/>
      <c r="DS161" s="32"/>
      <c r="DT161" s="32"/>
      <c r="DU161" s="32"/>
      <c r="DV161" s="32"/>
      <c r="DW161" s="32"/>
      <c r="DX161" s="32"/>
      <c r="DY161" s="32"/>
      <c r="DZ161" s="32"/>
      <c r="EA161" s="32"/>
      <c r="EB161" s="32"/>
      <c r="EC161" s="32"/>
      <c r="ED161" s="32"/>
      <c r="EE161" s="32"/>
      <c r="EF161" s="32"/>
      <c r="EG161" s="32"/>
      <c r="EH161" s="32"/>
      <c r="EI161" s="32"/>
      <c r="EJ161" s="32"/>
      <c r="EK161" s="32"/>
      <c r="EL161" s="32"/>
      <c r="EM161" s="32"/>
      <c r="EN161" s="32"/>
      <c r="EO161" s="32"/>
      <c r="EP161" s="32"/>
      <c r="EQ161" s="32"/>
      <c r="ER161" s="32"/>
      <c r="ES161" s="32"/>
      <c r="ET161" s="32"/>
      <c r="EU161" s="32"/>
      <c r="EV161" s="32"/>
      <c r="EW161" s="32"/>
      <c r="EX161" s="32"/>
      <c r="EY161" s="32"/>
      <c r="EZ161" s="32"/>
      <c r="FA161" s="32"/>
      <c r="FB161" s="32"/>
      <c r="FC161" s="32"/>
      <c r="FD161" s="32"/>
      <c r="FE161" s="32"/>
      <c r="FF161" s="32"/>
      <c r="FG161" s="32"/>
      <c r="FH161" s="32"/>
      <c r="FI161" s="32"/>
      <c r="FJ161" s="32"/>
      <c r="FK161" s="32"/>
      <c r="FL161" s="32"/>
      <c r="FM161" s="32"/>
      <c r="FN161" s="32"/>
      <c r="FO161" s="32"/>
      <c r="FP161" s="32"/>
      <c r="FQ161" s="32"/>
      <c r="FR161" s="32"/>
      <c r="FS161" s="32"/>
      <c r="FT161" s="32"/>
      <c r="FU161" s="32"/>
      <c r="FV161" s="32"/>
      <c r="FW161" s="32"/>
      <c r="FX161" s="32"/>
      <c r="FY161" s="32"/>
      <c r="FZ161" s="32"/>
      <c r="GA161" s="32"/>
      <c r="GB161" s="32"/>
      <c r="GC161" s="32"/>
      <c r="GD161" s="32"/>
      <c r="GE161" s="32"/>
      <c r="GF161" s="32"/>
      <c r="GG161" s="32"/>
      <c r="GH161" s="32"/>
      <c r="GI161" s="32"/>
      <c r="GJ161" s="32"/>
      <c r="GK161" s="32"/>
      <c r="GL161" s="32"/>
      <c r="GM161" s="32"/>
      <c r="GN161" s="32"/>
      <c r="GO161" s="32"/>
      <c r="GP161" s="32"/>
      <c r="GQ161" s="32"/>
      <c r="GR161" s="32"/>
      <c r="GS161" s="32"/>
      <c r="GT161" s="32"/>
      <c r="GU161" s="32"/>
      <c r="GV161" s="32"/>
      <c r="GW161" s="32"/>
      <c r="GX161" s="32"/>
      <c r="GY161" s="32"/>
      <c r="GZ161" s="32"/>
      <c r="HA161" s="32"/>
      <c r="HB161" s="32"/>
      <c r="HC161" s="32"/>
      <c r="HD161" s="32"/>
      <c r="HE161" s="32"/>
      <c r="HF161" s="32"/>
      <c r="HG161" s="32"/>
      <c r="HH161" s="32"/>
      <c r="HI161" s="32"/>
      <c r="HJ161" s="32"/>
      <c r="HK161" s="32"/>
      <c r="HL161" s="32"/>
      <c r="HM161" s="32"/>
      <c r="HN161" s="32"/>
      <c r="HO161" s="32"/>
      <c r="HP161" s="32"/>
      <c r="HQ161" s="32"/>
      <c r="HR161" s="32"/>
      <c r="HS161" s="32"/>
      <c r="HT161" s="32"/>
      <c r="HU161" s="32"/>
      <c r="HV161" s="32"/>
      <c r="HW161" s="32"/>
      <c r="HX161" s="32"/>
      <c r="HY161" s="32"/>
      <c r="HZ161" s="32"/>
      <c r="IA161" s="32"/>
      <c r="IB161" s="32"/>
      <c r="IC161" s="32"/>
      <c r="ID161" s="32"/>
      <c r="IE161" s="32"/>
      <c r="IF161" s="32"/>
      <c r="IG161" s="32"/>
      <c r="IH161" s="32"/>
      <c r="II161" s="32"/>
      <c r="IJ161" s="32"/>
      <c r="IK161" s="32"/>
      <c r="IL161" s="32"/>
      <c r="IM161" s="32"/>
      <c r="IN161" s="32"/>
      <c r="IO161" s="32"/>
      <c r="IP161" s="32"/>
      <c r="IQ161" s="32"/>
      <c r="IR161" s="32"/>
      <c r="IS161" s="32"/>
      <c r="IT161" s="32"/>
      <c r="IU161" s="32"/>
      <c r="IV161" s="32"/>
    </row>
    <row r="162" spans="1:256" x14ac:dyDescent="0.25">
      <c r="A162" s="61" t="s">
        <v>2464</v>
      </c>
      <c r="B162" s="56"/>
      <c r="C162" s="56"/>
      <c r="D162" s="56"/>
      <c r="E162" s="56"/>
      <c r="F162" s="56"/>
      <c r="G162" s="56"/>
      <c r="H162" s="56"/>
      <c r="I162" s="56"/>
      <c r="J162" s="56"/>
      <c r="K162" s="56"/>
      <c r="L162" s="56"/>
      <c r="M162" s="32"/>
      <c r="N162" s="32"/>
      <c r="O162" s="32"/>
      <c r="P162" s="32"/>
      <c r="Q162" s="32"/>
      <c r="R162" s="32"/>
      <c r="S162" s="32"/>
      <c r="T162" s="32"/>
      <c r="V162" s="32"/>
      <c r="W162" s="32"/>
      <c r="X162" s="32"/>
      <c r="Y162" s="32"/>
      <c r="Z162" s="32"/>
      <c r="AA162" s="32"/>
      <c r="AB162" s="32"/>
      <c r="AC162" s="32"/>
      <c r="AD162" s="32"/>
      <c r="AE162" s="32"/>
      <c r="AF162" s="32"/>
      <c r="AG162" s="32"/>
      <c r="AH162" s="32"/>
      <c r="AI162" s="32"/>
      <c r="AJ162" s="32"/>
      <c r="AK162" s="32"/>
      <c r="AL162" s="32"/>
      <c r="AM162" s="32"/>
      <c r="AN162" s="32"/>
      <c r="AO162" s="32"/>
      <c r="AP162" s="32"/>
      <c r="AQ162" s="32"/>
      <c r="AR162" s="32"/>
      <c r="AS162" s="32"/>
      <c r="AT162" s="32"/>
      <c r="AU162" s="32"/>
      <c r="AV162" s="32"/>
      <c r="AW162" s="32"/>
      <c r="AX162" s="32"/>
      <c r="AY162" s="32"/>
      <c r="AZ162" s="32"/>
      <c r="BA162" s="32"/>
      <c r="BB162" s="32"/>
      <c r="BC162" s="32"/>
      <c r="BD162" s="32"/>
      <c r="BE162" s="32"/>
      <c r="BF162" s="32"/>
      <c r="BG162" s="32"/>
      <c r="BH162" s="32"/>
      <c r="BI162" s="32"/>
      <c r="BJ162" s="32"/>
      <c r="BK162" s="32"/>
      <c r="BL162" s="32"/>
      <c r="BM162" s="32"/>
      <c r="BN162" s="32"/>
      <c r="BO162" s="32"/>
      <c r="BP162" s="32"/>
      <c r="BQ162" s="32"/>
      <c r="BR162" s="32"/>
      <c r="BS162" s="32"/>
      <c r="BT162" s="32"/>
      <c r="BU162" s="32"/>
      <c r="BV162" s="32"/>
      <c r="BW162" s="32"/>
      <c r="BX162" s="32"/>
      <c r="BY162" s="32"/>
      <c r="BZ162" s="32"/>
      <c r="CA162" s="32"/>
      <c r="CB162" s="32"/>
      <c r="CC162" s="32"/>
      <c r="CD162" s="32"/>
      <c r="CE162" s="32"/>
      <c r="CF162" s="32"/>
      <c r="CG162" s="32"/>
      <c r="CH162" s="32"/>
      <c r="CI162" s="32"/>
      <c r="CJ162" s="32"/>
      <c r="CK162" s="32"/>
      <c r="CL162" s="32"/>
      <c r="CM162" s="32"/>
      <c r="CN162" s="32"/>
      <c r="CO162" s="32"/>
      <c r="CP162" s="32"/>
      <c r="CQ162" s="32"/>
      <c r="CR162" s="32"/>
      <c r="CS162" s="32"/>
      <c r="CT162" s="32"/>
      <c r="CU162" s="32"/>
      <c r="CV162" s="32"/>
      <c r="CW162" s="32"/>
      <c r="CX162" s="32"/>
      <c r="CY162" s="32"/>
      <c r="CZ162" s="32"/>
      <c r="DA162" s="32"/>
      <c r="DB162" s="32"/>
      <c r="DC162" s="32"/>
      <c r="DD162" s="32"/>
      <c r="DE162" s="32"/>
      <c r="DF162" s="32"/>
      <c r="DG162" s="32"/>
      <c r="DH162" s="32"/>
      <c r="DI162" s="32"/>
      <c r="DJ162" s="32"/>
      <c r="DK162" s="32"/>
      <c r="DL162" s="32"/>
      <c r="DM162" s="32"/>
      <c r="DN162" s="32"/>
      <c r="DO162" s="32"/>
      <c r="DP162" s="32"/>
      <c r="DQ162" s="32"/>
      <c r="DR162" s="32"/>
      <c r="DS162" s="32"/>
      <c r="DT162" s="32"/>
      <c r="DU162" s="32"/>
      <c r="DV162" s="32"/>
      <c r="DW162" s="32"/>
      <c r="DX162" s="32"/>
      <c r="DY162" s="32"/>
      <c r="DZ162" s="32"/>
      <c r="EA162" s="32"/>
      <c r="EB162" s="32"/>
      <c r="EC162" s="32"/>
      <c r="ED162" s="32"/>
      <c r="EE162" s="32"/>
      <c r="EF162" s="32"/>
      <c r="EG162" s="32"/>
      <c r="EH162" s="32"/>
      <c r="EI162" s="32"/>
      <c r="EJ162" s="32"/>
      <c r="EK162" s="32"/>
      <c r="EL162" s="32"/>
      <c r="EM162" s="32"/>
      <c r="EN162" s="32"/>
      <c r="EO162" s="32"/>
      <c r="EP162" s="32"/>
      <c r="EQ162" s="32"/>
      <c r="ER162" s="32"/>
      <c r="ES162" s="32"/>
      <c r="ET162" s="32"/>
      <c r="EU162" s="32"/>
      <c r="EV162" s="32"/>
      <c r="EW162" s="32"/>
      <c r="EX162" s="32"/>
      <c r="EY162" s="32"/>
      <c r="EZ162" s="32"/>
      <c r="FA162" s="32"/>
      <c r="FB162" s="32"/>
      <c r="FC162" s="32"/>
      <c r="FD162" s="32"/>
      <c r="FE162" s="32"/>
      <c r="FF162" s="32"/>
      <c r="FG162" s="32"/>
      <c r="FH162" s="32"/>
      <c r="FI162" s="32"/>
      <c r="FJ162" s="32"/>
      <c r="FK162" s="32"/>
      <c r="FL162" s="32"/>
      <c r="FM162" s="32"/>
      <c r="FN162" s="32"/>
      <c r="FO162" s="32"/>
      <c r="FP162" s="32"/>
      <c r="FQ162" s="32"/>
      <c r="FR162" s="32"/>
      <c r="FS162" s="32"/>
      <c r="FT162" s="32"/>
      <c r="FU162" s="32"/>
      <c r="FV162" s="32"/>
      <c r="FW162" s="32"/>
      <c r="FX162" s="32"/>
      <c r="FY162" s="32"/>
      <c r="FZ162" s="32"/>
      <c r="GA162" s="32"/>
      <c r="GB162" s="32"/>
      <c r="GC162" s="32"/>
      <c r="GD162" s="32"/>
      <c r="GE162" s="32"/>
      <c r="GF162" s="32"/>
      <c r="GG162" s="32"/>
      <c r="GH162" s="32"/>
      <c r="GI162" s="32"/>
      <c r="GJ162" s="32"/>
      <c r="GK162" s="32"/>
      <c r="GL162" s="32"/>
      <c r="GM162" s="32"/>
      <c r="GN162" s="32"/>
      <c r="GO162" s="32"/>
      <c r="GP162" s="32"/>
      <c r="GQ162" s="32"/>
      <c r="GR162" s="32"/>
      <c r="GS162" s="32"/>
      <c r="GT162" s="32"/>
      <c r="GU162" s="32"/>
      <c r="GV162" s="32"/>
      <c r="GW162" s="32"/>
      <c r="GX162" s="32"/>
      <c r="GY162" s="32"/>
      <c r="GZ162" s="32"/>
      <c r="HA162" s="32"/>
      <c r="HB162" s="32"/>
      <c r="HC162" s="32"/>
      <c r="HD162" s="32"/>
      <c r="HE162" s="32"/>
      <c r="HF162" s="32"/>
      <c r="HG162" s="32"/>
      <c r="HH162" s="32"/>
      <c r="HI162" s="32"/>
      <c r="HJ162" s="32"/>
      <c r="HK162" s="32"/>
      <c r="HL162" s="32"/>
      <c r="HM162" s="32"/>
      <c r="HN162" s="32"/>
      <c r="HO162" s="32"/>
      <c r="HP162" s="32"/>
      <c r="HQ162" s="32"/>
      <c r="HR162" s="32"/>
      <c r="HS162" s="32"/>
      <c r="HT162" s="32"/>
      <c r="HU162" s="32"/>
      <c r="HV162" s="32"/>
      <c r="HW162" s="32"/>
      <c r="HX162" s="32"/>
      <c r="HY162" s="32"/>
      <c r="HZ162" s="32"/>
      <c r="IA162" s="32"/>
      <c r="IB162" s="32"/>
      <c r="IC162" s="32"/>
      <c r="ID162" s="32"/>
      <c r="IE162" s="32"/>
      <c r="IF162" s="32"/>
      <c r="IG162" s="32"/>
      <c r="IH162" s="32"/>
      <c r="II162" s="32"/>
      <c r="IJ162" s="32"/>
      <c r="IK162" s="32"/>
      <c r="IL162" s="32"/>
      <c r="IM162" s="32"/>
      <c r="IN162" s="32"/>
      <c r="IO162" s="32"/>
      <c r="IP162" s="32"/>
      <c r="IQ162" s="32"/>
      <c r="IR162" s="32"/>
      <c r="IS162" s="32"/>
      <c r="IT162" s="32"/>
      <c r="IU162" s="32"/>
      <c r="IV162" s="32"/>
    </row>
    <row r="163" spans="1:256" x14ac:dyDescent="0.25">
      <c r="A163" s="61" t="s">
        <v>1992</v>
      </c>
      <c r="B163" s="56"/>
      <c r="C163" s="56"/>
      <c r="D163" s="56"/>
      <c r="E163" s="56"/>
      <c r="F163" s="56"/>
      <c r="G163" s="56"/>
      <c r="H163" s="56"/>
      <c r="I163" s="56"/>
      <c r="J163" s="56"/>
      <c r="K163" s="56"/>
      <c r="L163" s="56"/>
      <c r="M163" s="32"/>
      <c r="N163" s="32"/>
      <c r="O163" s="32"/>
      <c r="P163" s="32"/>
      <c r="Q163" s="32"/>
      <c r="R163" s="32"/>
      <c r="S163" s="32"/>
      <c r="T163" s="32"/>
      <c r="V163" s="32"/>
      <c r="W163" s="32"/>
      <c r="X163" s="32"/>
      <c r="Y163" s="32"/>
      <c r="Z163" s="32"/>
      <c r="AA163" s="32"/>
      <c r="AB163" s="32"/>
      <c r="AC163" s="32"/>
      <c r="AD163" s="32"/>
      <c r="AE163" s="32"/>
      <c r="AF163" s="32"/>
      <c r="AG163" s="32"/>
      <c r="AH163" s="32"/>
      <c r="AI163" s="32"/>
      <c r="AJ163" s="32"/>
      <c r="AK163" s="32"/>
      <c r="AL163" s="32"/>
      <c r="AM163" s="32"/>
      <c r="AN163" s="32"/>
      <c r="AO163" s="32"/>
      <c r="AP163" s="32"/>
      <c r="AQ163" s="32"/>
      <c r="AR163" s="32"/>
      <c r="AS163" s="32"/>
      <c r="AT163" s="32"/>
      <c r="AU163" s="32"/>
      <c r="AV163" s="32"/>
      <c r="AW163" s="32"/>
      <c r="AX163" s="32"/>
      <c r="AY163" s="32"/>
      <c r="AZ163" s="32"/>
      <c r="BA163" s="32"/>
      <c r="BB163" s="32"/>
      <c r="BC163" s="32"/>
      <c r="BD163" s="32"/>
      <c r="BE163" s="32"/>
      <c r="BF163" s="32"/>
      <c r="BG163" s="32"/>
      <c r="BH163" s="32"/>
      <c r="BI163" s="32"/>
      <c r="BJ163" s="32"/>
      <c r="BK163" s="32"/>
      <c r="BL163" s="32"/>
      <c r="BM163" s="32"/>
      <c r="BN163" s="32"/>
      <c r="BO163" s="32"/>
      <c r="BP163" s="32"/>
      <c r="BQ163" s="32"/>
      <c r="BR163" s="32"/>
      <c r="BS163" s="32"/>
      <c r="BT163" s="32"/>
      <c r="BU163" s="32"/>
      <c r="BV163" s="32"/>
      <c r="BW163" s="32"/>
      <c r="BX163" s="32"/>
      <c r="BY163" s="32"/>
      <c r="BZ163" s="32"/>
      <c r="CA163" s="32"/>
      <c r="CB163" s="32"/>
      <c r="CC163" s="32"/>
      <c r="CD163" s="32"/>
      <c r="CE163" s="32"/>
      <c r="CF163" s="32"/>
      <c r="CG163" s="32"/>
      <c r="CH163" s="32"/>
      <c r="CI163" s="32"/>
      <c r="CJ163" s="32"/>
      <c r="CK163" s="32"/>
      <c r="CL163" s="32"/>
      <c r="CM163" s="32"/>
      <c r="CN163" s="32"/>
      <c r="CO163" s="32"/>
      <c r="CP163" s="32"/>
      <c r="CQ163" s="32"/>
      <c r="CR163" s="32"/>
      <c r="CS163" s="32"/>
      <c r="CT163" s="32"/>
      <c r="CU163" s="32"/>
      <c r="CV163" s="32"/>
      <c r="CW163" s="32"/>
      <c r="CX163" s="32"/>
      <c r="CY163" s="32"/>
      <c r="CZ163" s="32"/>
      <c r="DA163" s="32"/>
      <c r="DB163" s="32"/>
      <c r="DC163" s="32"/>
      <c r="DD163" s="32"/>
      <c r="DE163" s="32"/>
      <c r="DF163" s="32"/>
      <c r="DG163" s="32"/>
      <c r="DH163" s="32"/>
      <c r="DI163" s="32"/>
      <c r="DJ163" s="32"/>
      <c r="DK163" s="32"/>
      <c r="DL163" s="32"/>
      <c r="DM163" s="32"/>
      <c r="DN163" s="32"/>
      <c r="DO163" s="32"/>
      <c r="DP163" s="32"/>
      <c r="DQ163" s="32"/>
      <c r="DR163" s="32"/>
      <c r="DS163" s="32"/>
      <c r="DT163" s="32"/>
      <c r="DU163" s="32"/>
      <c r="DV163" s="32"/>
      <c r="DW163" s="32"/>
      <c r="DX163" s="32"/>
      <c r="DY163" s="32"/>
      <c r="DZ163" s="32"/>
      <c r="EA163" s="32"/>
      <c r="EB163" s="32"/>
      <c r="EC163" s="32"/>
      <c r="ED163" s="32"/>
      <c r="EE163" s="32"/>
      <c r="EF163" s="32"/>
      <c r="EG163" s="32"/>
      <c r="EH163" s="32"/>
      <c r="EI163" s="32"/>
      <c r="EJ163" s="32"/>
      <c r="EK163" s="32"/>
      <c r="EL163" s="32"/>
      <c r="EM163" s="32"/>
      <c r="EN163" s="32"/>
      <c r="EO163" s="32"/>
      <c r="EP163" s="32"/>
      <c r="EQ163" s="32"/>
      <c r="ER163" s="32"/>
      <c r="ES163" s="32"/>
      <c r="ET163" s="32"/>
      <c r="EU163" s="32"/>
      <c r="EV163" s="32"/>
      <c r="EW163" s="32"/>
      <c r="EX163" s="32"/>
      <c r="EY163" s="32"/>
      <c r="EZ163" s="32"/>
      <c r="FA163" s="32"/>
      <c r="FB163" s="32"/>
      <c r="FC163" s="32"/>
      <c r="FD163" s="32"/>
      <c r="FE163" s="32"/>
      <c r="FF163" s="32"/>
      <c r="FG163" s="32"/>
      <c r="FH163" s="32"/>
      <c r="FI163" s="32"/>
      <c r="FJ163" s="32"/>
      <c r="FK163" s="32"/>
      <c r="FL163" s="32"/>
      <c r="FM163" s="32"/>
      <c r="FN163" s="32"/>
      <c r="FO163" s="32"/>
      <c r="FP163" s="32"/>
      <c r="FQ163" s="32"/>
      <c r="FR163" s="32"/>
      <c r="FS163" s="32"/>
      <c r="FT163" s="32"/>
      <c r="FU163" s="32"/>
      <c r="FV163" s="32"/>
      <c r="FW163" s="32"/>
      <c r="FX163" s="32"/>
      <c r="FY163" s="32"/>
      <c r="FZ163" s="32"/>
      <c r="GA163" s="32"/>
      <c r="GB163" s="32"/>
      <c r="GC163" s="32"/>
      <c r="GD163" s="32"/>
      <c r="GE163" s="32"/>
      <c r="GF163" s="32"/>
      <c r="GG163" s="32"/>
      <c r="GH163" s="32"/>
      <c r="GI163" s="32"/>
      <c r="GJ163" s="32"/>
      <c r="GK163" s="32"/>
      <c r="GL163" s="32"/>
      <c r="GM163" s="32"/>
      <c r="GN163" s="32"/>
      <c r="GO163" s="32"/>
      <c r="GP163" s="32"/>
      <c r="GQ163" s="32"/>
      <c r="GR163" s="32"/>
      <c r="GS163" s="32"/>
      <c r="GT163" s="32"/>
      <c r="GU163" s="32"/>
      <c r="GV163" s="32"/>
      <c r="GW163" s="32"/>
      <c r="GX163" s="32"/>
      <c r="GY163" s="32"/>
      <c r="GZ163" s="32"/>
      <c r="HA163" s="32"/>
      <c r="HB163" s="32"/>
      <c r="HC163" s="32"/>
      <c r="HD163" s="32"/>
      <c r="HE163" s="32"/>
      <c r="HF163" s="32"/>
      <c r="HG163" s="32"/>
      <c r="HH163" s="32"/>
      <c r="HI163" s="32"/>
      <c r="HJ163" s="32"/>
      <c r="HK163" s="32"/>
      <c r="HL163" s="32"/>
      <c r="HM163" s="32"/>
      <c r="HN163" s="32"/>
      <c r="HO163" s="32"/>
      <c r="HP163" s="32"/>
      <c r="HQ163" s="32"/>
      <c r="HR163" s="32"/>
      <c r="HS163" s="32"/>
      <c r="HT163" s="32"/>
      <c r="HU163" s="32"/>
      <c r="HV163" s="32"/>
      <c r="HW163" s="32"/>
      <c r="HX163" s="32"/>
      <c r="HY163" s="32"/>
      <c r="HZ163" s="32"/>
      <c r="IA163" s="32"/>
      <c r="IB163" s="32"/>
      <c r="IC163" s="32"/>
      <c r="ID163" s="32"/>
      <c r="IE163" s="32"/>
      <c r="IF163" s="32"/>
      <c r="IG163" s="32"/>
      <c r="IH163" s="32"/>
      <c r="II163" s="32"/>
      <c r="IJ163" s="32"/>
      <c r="IK163" s="32"/>
      <c r="IL163" s="32"/>
      <c r="IM163" s="32"/>
      <c r="IN163" s="32"/>
      <c r="IO163" s="32"/>
      <c r="IP163" s="32"/>
      <c r="IQ163" s="32"/>
      <c r="IR163" s="32"/>
      <c r="IS163" s="32"/>
      <c r="IT163" s="32"/>
      <c r="IU163" s="32"/>
      <c r="IV163" s="32"/>
    </row>
    <row r="164" spans="1:256" x14ac:dyDescent="0.25">
      <c r="A164" s="61" t="s">
        <v>2903</v>
      </c>
      <c r="B164" s="56"/>
      <c r="C164" s="56"/>
      <c r="D164" s="56"/>
      <c r="E164" s="56"/>
      <c r="F164" s="56"/>
      <c r="G164" s="56"/>
      <c r="H164" s="56"/>
      <c r="I164" s="56"/>
      <c r="J164" s="56"/>
      <c r="K164" s="56"/>
      <c r="L164" s="56"/>
      <c r="M164" s="32"/>
      <c r="N164" s="32"/>
      <c r="O164" s="32"/>
      <c r="P164" s="32"/>
      <c r="Q164" s="32"/>
      <c r="R164" s="32"/>
      <c r="S164" s="32"/>
      <c r="T164" s="32"/>
      <c r="V164" s="32"/>
      <c r="W164" s="32"/>
      <c r="X164" s="32"/>
      <c r="Y164" s="32"/>
      <c r="Z164" s="32"/>
      <c r="AA164" s="32"/>
      <c r="AB164" s="32"/>
      <c r="AC164" s="32"/>
      <c r="AD164" s="32"/>
      <c r="AE164" s="32"/>
      <c r="AF164" s="32"/>
      <c r="AG164" s="32"/>
      <c r="AH164" s="32"/>
      <c r="AI164" s="32"/>
      <c r="AJ164" s="32"/>
      <c r="AK164" s="32"/>
      <c r="AL164" s="32"/>
      <c r="AM164" s="32"/>
      <c r="AN164" s="32"/>
      <c r="AO164" s="32"/>
      <c r="AP164" s="32"/>
      <c r="AQ164" s="32"/>
      <c r="AR164" s="32"/>
      <c r="AS164" s="32"/>
      <c r="AT164" s="32"/>
      <c r="AU164" s="32"/>
      <c r="AV164" s="32"/>
      <c r="AW164" s="32"/>
      <c r="AX164" s="32"/>
      <c r="AY164" s="32"/>
      <c r="AZ164" s="32"/>
      <c r="BA164" s="32"/>
      <c r="BB164" s="32"/>
      <c r="BC164" s="32"/>
      <c r="BD164" s="32"/>
      <c r="BE164" s="32"/>
      <c r="BF164" s="32"/>
      <c r="BG164" s="32"/>
      <c r="BH164" s="32"/>
      <c r="BI164" s="32"/>
      <c r="BJ164" s="32"/>
      <c r="BK164" s="32"/>
      <c r="BL164" s="32"/>
      <c r="BM164" s="32"/>
      <c r="BN164" s="32"/>
      <c r="BO164" s="32"/>
      <c r="BP164" s="32"/>
      <c r="BQ164" s="32"/>
      <c r="BR164" s="32"/>
      <c r="BS164" s="32"/>
      <c r="BT164" s="32"/>
      <c r="BU164" s="32"/>
      <c r="BV164" s="32"/>
      <c r="BW164" s="32"/>
      <c r="BX164" s="32"/>
      <c r="BY164" s="32"/>
      <c r="BZ164" s="32"/>
      <c r="CA164" s="32"/>
      <c r="CB164" s="32"/>
      <c r="CC164" s="32"/>
      <c r="CD164" s="32"/>
      <c r="CE164" s="32"/>
      <c r="CF164" s="32"/>
      <c r="CG164" s="32"/>
      <c r="CH164" s="32"/>
      <c r="CI164" s="32"/>
      <c r="CJ164" s="32"/>
      <c r="CK164" s="32"/>
      <c r="CL164" s="32"/>
      <c r="CM164" s="32"/>
      <c r="CN164" s="32"/>
      <c r="CO164" s="32"/>
      <c r="CP164" s="32"/>
      <c r="CQ164" s="32"/>
      <c r="CR164" s="32"/>
      <c r="CS164" s="32"/>
      <c r="CT164" s="32"/>
      <c r="CU164" s="32"/>
      <c r="CV164" s="32"/>
      <c r="CW164" s="32"/>
      <c r="CX164" s="32"/>
      <c r="CY164" s="32"/>
      <c r="CZ164" s="32"/>
      <c r="DA164" s="32"/>
      <c r="DB164" s="32"/>
      <c r="DC164" s="32"/>
      <c r="DD164" s="32"/>
      <c r="DE164" s="32"/>
      <c r="DF164" s="32"/>
      <c r="DG164" s="32"/>
      <c r="DH164" s="32"/>
      <c r="DI164" s="32"/>
      <c r="DJ164" s="32"/>
      <c r="DK164" s="32"/>
      <c r="DL164" s="32"/>
      <c r="DM164" s="32"/>
      <c r="DN164" s="32"/>
      <c r="DO164" s="32"/>
      <c r="DP164" s="32"/>
      <c r="DQ164" s="32"/>
      <c r="DR164" s="32"/>
      <c r="DS164" s="32"/>
      <c r="DT164" s="32"/>
      <c r="DU164" s="32"/>
      <c r="DV164" s="32"/>
      <c r="DW164" s="32"/>
      <c r="DX164" s="32"/>
      <c r="DY164" s="32"/>
      <c r="DZ164" s="32"/>
      <c r="EA164" s="32"/>
      <c r="EB164" s="32"/>
      <c r="EC164" s="32"/>
      <c r="ED164" s="32"/>
      <c r="EE164" s="32"/>
      <c r="EF164" s="32"/>
      <c r="EG164" s="32"/>
      <c r="EH164" s="32"/>
      <c r="EI164" s="32"/>
      <c r="EJ164" s="32"/>
      <c r="EK164" s="32"/>
      <c r="EL164" s="32"/>
      <c r="EM164" s="32"/>
      <c r="EN164" s="32"/>
      <c r="EO164" s="32"/>
      <c r="EP164" s="32"/>
      <c r="EQ164" s="32"/>
      <c r="ER164" s="32"/>
      <c r="ES164" s="32"/>
      <c r="ET164" s="32"/>
      <c r="EU164" s="32"/>
      <c r="EV164" s="32"/>
      <c r="EW164" s="32"/>
      <c r="EX164" s="32"/>
      <c r="EY164" s="32"/>
      <c r="EZ164" s="32"/>
      <c r="FA164" s="32"/>
      <c r="FB164" s="32"/>
      <c r="FC164" s="32"/>
      <c r="FD164" s="32"/>
      <c r="FE164" s="32"/>
      <c r="FF164" s="32"/>
      <c r="FG164" s="32"/>
      <c r="FH164" s="32"/>
      <c r="FI164" s="32"/>
      <c r="FJ164" s="32"/>
      <c r="FK164" s="32"/>
      <c r="FL164" s="32"/>
      <c r="FM164" s="32"/>
      <c r="FN164" s="32"/>
      <c r="FO164" s="32"/>
      <c r="FP164" s="32"/>
      <c r="FQ164" s="32"/>
      <c r="FR164" s="32"/>
      <c r="FS164" s="32"/>
      <c r="FT164" s="32"/>
      <c r="FU164" s="32"/>
      <c r="FV164" s="32"/>
      <c r="FW164" s="32"/>
      <c r="FX164" s="32"/>
      <c r="FY164" s="32"/>
      <c r="FZ164" s="32"/>
      <c r="GA164" s="32"/>
      <c r="GB164" s="32"/>
      <c r="GC164" s="32"/>
      <c r="GD164" s="32"/>
      <c r="GE164" s="32"/>
      <c r="GF164" s="32"/>
      <c r="GG164" s="32"/>
      <c r="GH164" s="32"/>
      <c r="GI164" s="32"/>
      <c r="GJ164" s="32"/>
      <c r="GK164" s="32"/>
      <c r="GL164" s="32"/>
      <c r="GM164" s="32"/>
      <c r="GN164" s="32"/>
      <c r="GO164" s="32"/>
      <c r="GP164" s="32"/>
      <c r="GQ164" s="32"/>
      <c r="GR164" s="32"/>
      <c r="GS164" s="32"/>
      <c r="GT164" s="32"/>
      <c r="GU164" s="32"/>
      <c r="GV164" s="32"/>
      <c r="GW164" s="32"/>
      <c r="GX164" s="32"/>
      <c r="GY164" s="32"/>
      <c r="GZ164" s="32"/>
      <c r="HA164" s="32"/>
      <c r="HB164" s="32"/>
      <c r="HC164" s="32"/>
      <c r="HD164" s="32"/>
      <c r="HE164" s="32"/>
      <c r="HF164" s="32"/>
      <c r="HG164" s="32"/>
      <c r="HH164" s="32"/>
      <c r="HI164" s="32"/>
      <c r="HJ164" s="32"/>
      <c r="HK164" s="32"/>
      <c r="HL164" s="32"/>
      <c r="HM164" s="32"/>
      <c r="HN164" s="32"/>
      <c r="HO164" s="32"/>
      <c r="HP164" s="32"/>
      <c r="HQ164" s="32"/>
      <c r="HR164" s="32"/>
      <c r="HS164" s="32"/>
      <c r="HT164" s="32"/>
      <c r="HU164" s="32"/>
      <c r="HV164" s="32"/>
      <c r="HW164" s="32"/>
      <c r="HX164" s="32"/>
      <c r="HY164" s="32"/>
      <c r="HZ164" s="32"/>
      <c r="IA164" s="32"/>
      <c r="IB164" s="32"/>
      <c r="IC164" s="32"/>
      <c r="ID164" s="32"/>
      <c r="IE164" s="32"/>
      <c r="IF164" s="32"/>
      <c r="IG164" s="32"/>
      <c r="IH164" s="32"/>
      <c r="II164" s="32"/>
      <c r="IJ164" s="32"/>
      <c r="IK164" s="32"/>
      <c r="IL164" s="32"/>
      <c r="IM164" s="32"/>
      <c r="IN164" s="32"/>
      <c r="IO164" s="32"/>
      <c r="IP164" s="32"/>
      <c r="IQ164" s="32"/>
      <c r="IR164" s="32"/>
      <c r="IS164" s="32"/>
      <c r="IT164" s="32"/>
      <c r="IU164" s="32"/>
      <c r="IV164" s="32"/>
    </row>
    <row r="165" spans="1:256" x14ac:dyDescent="0.25">
      <c r="A165" s="61" t="s">
        <v>1636</v>
      </c>
      <c r="B165" s="56"/>
      <c r="C165" s="56"/>
      <c r="D165" s="56"/>
      <c r="E165" s="56"/>
      <c r="F165" s="56"/>
      <c r="G165" s="56"/>
      <c r="H165" s="56"/>
      <c r="I165" s="56"/>
      <c r="J165" s="56"/>
      <c r="K165" s="56"/>
      <c r="L165" s="56"/>
      <c r="M165" s="32"/>
      <c r="N165" s="32"/>
      <c r="O165" s="32"/>
      <c r="P165" s="32"/>
      <c r="Q165" s="32"/>
      <c r="R165" s="32"/>
      <c r="S165" s="32"/>
      <c r="T165" s="32"/>
      <c r="V165" s="32"/>
      <c r="W165" s="32"/>
      <c r="X165" s="32"/>
      <c r="Y165" s="32"/>
      <c r="Z165" s="32"/>
      <c r="AA165" s="32"/>
      <c r="AB165" s="32"/>
      <c r="AC165" s="32"/>
      <c r="AD165" s="32"/>
      <c r="AE165" s="32"/>
      <c r="AF165" s="32"/>
      <c r="AG165" s="32"/>
      <c r="AH165" s="32"/>
      <c r="AI165" s="32"/>
      <c r="AJ165" s="32"/>
      <c r="AK165" s="32"/>
      <c r="AL165" s="32"/>
      <c r="AM165" s="32"/>
      <c r="AN165" s="32"/>
      <c r="AO165" s="32"/>
      <c r="AP165" s="32"/>
      <c r="AQ165" s="32"/>
      <c r="AR165" s="32"/>
      <c r="AS165" s="32"/>
      <c r="AT165" s="32"/>
      <c r="AU165" s="32"/>
      <c r="AV165" s="32"/>
      <c r="AW165" s="32"/>
      <c r="AX165" s="32"/>
      <c r="AY165" s="32"/>
      <c r="AZ165" s="32"/>
      <c r="BA165" s="32"/>
      <c r="BB165" s="32"/>
      <c r="BC165" s="32"/>
      <c r="BD165" s="32"/>
      <c r="BE165" s="32"/>
      <c r="BF165" s="32"/>
      <c r="BG165" s="32"/>
      <c r="BH165" s="32"/>
      <c r="BI165" s="32"/>
      <c r="BJ165" s="32"/>
      <c r="BK165" s="32"/>
      <c r="BL165" s="32"/>
      <c r="BM165" s="32"/>
      <c r="BN165" s="32"/>
      <c r="BO165" s="32"/>
      <c r="BP165" s="32"/>
      <c r="BQ165" s="32"/>
      <c r="BR165" s="32"/>
      <c r="BS165" s="32"/>
      <c r="BT165" s="32"/>
      <c r="BU165" s="32"/>
      <c r="BV165" s="32"/>
      <c r="BW165" s="32"/>
      <c r="BX165" s="32"/>
      <c r="BY165" s="32"/>
      <c r="BZ165" s="32"/>
      <c r="CA165" s="32"/>
      <c r="CB165" s="32"/>
      <c r="CC165" s="32"/>
      <c r="CD165" s="32"/>
      <c r="CE165" s="32"/>
      <c r="CF165" s="32"/>
      <c r="CG165" s="32"/>
      <c r="CH165" s="32"/>
      <c r="CI165" s="32"/>
      <c r="CJ165" s="32"/>
      <c r="CK165" s="32"/>
      <c r="CL165" s="32"/>
      <c r="CM165" s="32"/>
      <c r="CN165" s="32"/>
      <c r="CO165" s="32"/>
      <c r="CP165" s="32"/>
      <c r="CQ165" s="32"/>
      <c r="CR165" s="32"/>
      <c r="CS165" s="32"/>
      <c r="CT165" s="32"/>
      <c r="CU165" s="32"/>
      <c r="CV165" s="32"/>
      <c r="CW165" s="32"/>
      <c r="CX165" s="32"/>
      <c r="CY165" s="32"/>
      <c r="CZ165" s="32"/>
      <c r="DA165" s="32"/>
      <c r="DB165" s="32"/>
      <c r="DC165" s="32"/>
      <c r="DD165" s="32"/>
      <c r="DE165" s="32"/>
      <c r="DF165" s="32"/>
      <c r="DG165" s="32"/>
      <c r="DH165" s="32"/>
      <c r="DI165" s="32"/>
      <c r="DJ165" s="32"/>
      <c r="DK165" s="32"/>
      <c r="DL165" s="32"/>
      <c r="DM165" s="32"/>
      <c r="DN165" s="32"/>
      <c r="DO165" s="32"/>
      <c r="DP165" s="32"/>
      <c r="DQ165" s="32"/>
      <c r="DR165" s="32"/>
      <c r="DS165" s="32"/>
      <c r="DT165" s="32"/>
      <c r="DU165" s="32"/>
      <c r="DV165" s="32"/>
      <c r="DW165" s="32"/>
      <c r="DX165" s="32"/>
      <c r="DY165" s="32"/>
      <c r="DZ165" s="32"/>
      <c r="EA165" s="32"/>
      <c r="EB165" s="32"/>
      <c r="EC165" s="32"/>
      <c r="ED165" s="32"/>
      <c r="EE165" s="32"/>
      <c r="EF165" s="32"/>
      <c r="EG165" s="32"/>
      <c r="EH165" s="32"/>
      <c r="EI165" s="32"/>
      <c r="EJ165" s="32"/>
      <c r="EK165" s="32"/>
      <c r="EL165" s="32"/>
      <c r="EM165" s="32"/>
      <c r="EN165" s="32"/>
      <c r="EO165" s="32"/>
      <c r="EP165" s="32"/>
      <c r="EQ165" s="32"/>
      <c r="ER165" s="32"/>
      <c r="ES165" s="32"/>
      <c r="ET165" s="32"/>
      <c r="EU165" s="32"/>
      <c r="EV165" s="32"/>
      <c r="EW165" s="32"/>
      <c r="EX165" s="32"/>
      <c r="EY165" s="32"/>
      <c r="EZ165" s="32"/>
      <c r="FA165" s="32"/>
      <c r="FB165" s="32"/>
      <c r="FC165" s="32"/>
      <c r="FD165" s="32"/>
      <c r="FE165" s="32"/>
      <c r="FF165" s="32"/>
      <c r="FG165" s="32"/>
      <c r="FH165" s="32"/>
      <c r="FI165" s="32"/>
      <c r="FJ165" s="32"/>
      <c r="FK165" s="32"/>
      <c r="FL165" s="32"/>
      <c r="FM165" s="32"/>
      <c r="FN165" s="32"/>
      <c r="FO165" s="32"/>
      <c r="FP165" s="32"/>
      <c r="FQ165" s="32"/>
      <c r="FR165" s="32"/>
      <c r="FS165" s="32"/>
      <c r="FT165" s="32"/>
      <c r="FU165" s="32"/>
      <c r="FV165" s="32"/>
      <c r="FW165" s="32"/>
      <c r="FX165" s="32"/>
      <c r="FY165" s="32"/>
      <c r="FZ165" s="32"/>
      <c r="GA165" s="32"/>
      <c r="GB165" s="32"/>
      <c r="GC165" s="32"/>
      <c r="GD165" s="32"/>
      <c r="GE165" s="32"/>
      <c r="GF165" s="32"/>
      <c r="GG165" s="32"/>
      <c r="GH165" s="32"/>
      <c r="GI165" s="32"/>
      <c r="GJ165" s="32"/>
      <c r="GK165" s="32"/>
      <c r="GL165" s="32"/>
      <c r="GM165" s="32"/>
      <c r="GN165" s="32"/>
      <c r="GO165" s="32"/>
      <c r="GP165" s="32"/>
      <c r="GQ165" s="32"/>
      <c r="GR165" s="32"/>
      <c r="GS165" s="32"/>
      <c r="GT165" s="32"/>
      <c r="GU165" s="32"/>
      <c r="GV165" s="32"/>
      <c r="GW165" s="32"/>
      <c r="GX165" s="32"/>
      <c r="GY165" s="32"/>
      <c r="GZ165" s="32"/>
      <c r="HA165" s="32"/>
      <c r="HB165" s="32"/>
      <c r="HC165" s="32"/>
      <c r="HD165" s="32"/>
      <c r="HE165" s="32"/>
      <c r="HF165" s="32"/>
      <c r="HG165" s="32"/>
      <c r="HH165" s="32"/>
      <c r="HI165" s="32"/>
      <c r="HJ165" s="32"/>
      <c r="HK165" s="32"/>
      <c r="HL165" s="32"/>
      <c r="HM165" s="32"/>
      <c r="HN165" s="32"/>
      <c r="HO165" s="32"/>
      <c r="HP165" s="32"/>
      <c r="HQ165" s="32"/>
      <c r="HR165" s="32"/>
      <c r="HS165" s="32"/>
      <c r="HT165" s="32"/>
      <c r="HU165" s="32"/>
      <c r="HV165" s="32"/>
      <c r="HW165" s="32"/>
      <c r="HX165" s="32"/>
      <c r="HY165" s="32"/>
      <c r="HZ165" s="32"/>
      <c r="IA165" s="32"/>
      <c r="IB165" s="32"/>
      <c r="IC165" s="32"/>
      <c r="ID165" s="32"/>
      <c r="IE165" s="32"/>
      <c r="IF165" s="32"/>
      <c r="IG165" s="32"/>
      <c r="IH165" s="32"/>
      <c r="II165" s="32"/>
      <c r="IJ165" s="32"/>
      <c r="IK165" s="32"/>
      <c r="IL165" s="32"/>
      <c r="IM165" s="32"/>
      <c r="IN165" s="32"/>
      <c r="IO165" s="32"/>
      <c r="IP165" s="32"/>
      <c r="IQ165" s="32"/>
      <c r="IR165" s="32"/>
      <c r="IS165" s="32"/>
      <c r="IT165" s="32"/>
      <c r="IU165" s="32"/>
      <c r="IV165" s="32"/>
    </row>
    <row r="166" spans="1:256" x14ac:dyDescent="0.25">
      <c r="A166" s="61" t="s">
        <v>1635</v>
      </c>
      <c r="B166" s="56"/>
      <c r="C166" s="56"/>
      <c r="D166" s="56"/>
      <c r="E166" s="56"/>
      <c r="F166" s="56"/>
      <c r="G166" s="56"/>
      <c r="H166" s="56"/>
      <c r="I166" s="56"/>
      <c r="J166" s="56"/>
      <c r="K166" s="56"/>
      <c r="L166" s="56"/>
      <c r="M166" s="32"/>
      <c r="N166" s="32"/>
      <c r="O166" s="32"/>
      <c r="P166" s="32"/>
      <c r="Q166" s="32"/>
      <c r="R166" s="32"/>
      <c r="S166" s="32"/>
      <c r="T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32"/>
      <c r="BD166" s="32"/>
      <c r="BE166" s="32"/>
      <c r="BF166" s="32"/>
      <c r="BG166" s="32"/>
      <c r="BH166" s="32"/>
      <c r="BI166" s="32"/>
      <c r="BJ166" s="32"/>
      <c r="BK166" s="32"/>
      <c r="BL166" s="32"/>
      <c r="BM166" s="32"/>
      <c r="BN166" s="32"/>
      <c r="BO166" s="32"/>
      <c r="BP166" s="32"/>
      <c r="BQ166" s="32"/>
      <c r="BR166" s="32"/>
      <c r="BS166" s="32"/>
      <c r="BT166" s="32"/>
      <c r="BU166" s="32"/>
      <c r="BV166" s="32"/>
      <c r="BW166" s="32"/>
      <c r="BX166" s="32"/>
      <c r="BY166" s="32"/>
      <c r="BZ166" s="32"/>
      <c r="CA166" s="32"/>
      <c r="CB166" s="32"/>
      <c r="CC166" s="32"/>
      <c r="CD166" s="32"/>
      <c r="CE166" s="32"/>
      <c r="CF166" s="32"/>
      <c r="CG166" s="32"/>
      <c r="CH166" s="32"/>
      <c r="CI166" s="32"/>
      <c r="CJ166" s="32"/>
      <c r="CK166" s="32"/>
      <c r="CL166" s="32"/>
      <c r="CM166" s="32"/>
      <c r="CN166" s="32"/>
      <c r="CO166" s="32"/>
      <c r="CP166" s="32"/>
      <c r="CQ166" s="32"/>
      <c r="CR166" s="32"/>
      <c r="CS166" s="32"/>
      <c r="CT166" s="32"/>
      <c r="CU166" s="32"/>
      <c r="CV166" s="32"/>
      <c r="CW166" s="32"/>
      <c r="CX166" s="32"/>
      <c r="CY166" s="32"/>
      <c r="CZ166" s="32"/>
      <c r="DA166" s="32"/>
      <c r="DB166" s="32"/>
      <c r="DC166" s="32"/>
      <c r="DD166" s="32"/>
      <c r="DE166" s="32"/>
      <c r="DF166" s="32"/>
      <c r="DG166" s="32"/>
      <c r="DH166" s="32"/>
      <c r="DI166" s="32"/>
      <c r="DJ166" s="32"/>
      <c r="DK166" s="32"/>
      <c r="DL166" s="32"/>
      <c r="DM166" s="32"/>
      <c r="DN166" s="32"/>
      <c r="DO166" s="32"/>
      <c r="DP166" s="32"/>
      <c r="DQ166" s="32"/>
      <c r="DR166" s="32"/>
      <c r="DS166" s="32"/>
      <c r="DT166" s="32"/>
      <c r="DU166" s="32"/>
      <c r="DV166" s="32"/>
      <c r="DW166" s="32"/>
      <c r="DX166" s="32"/>
      <c r="DY166" s="32"/>
      <c r="DZ166" s="32"/>
      <c r="EA166" s="32"/>
      <c r="EB166" s="32"/>
      <c r="EC166" s="32"/>
      <c r="ED166" s="32"/>
      <c r="EE166" s="32"/>
      <c r="EF166" s="32"/>
      <c r="EG166" s="32"/>
      <c r="EH166" s="32"/>
      <c r="EI166" s="32"/>
      <c r="EJ166" s="32"/>
      <c r="EK166" s="32"/>
      <c r="EL166" s="32"/>
      <c r="EM166" s="32"/>
      <c r="EN166" s="32"/>
      <c r="EO166" s="32"/>
      <c r="EP166" s="32"/>
      <c r="EQ166" s="32"/>
      <c r="ER166" s="32"/>
      <c r="ES166" s="32"/>
      <c r="ET166" s="32"/>
      <c r="EU166" s="32"/>
      <c r="EV166" s="32"/>
      <c r="EW166" s="32"/>
      <c r="EX166" s="32"/>
      <c r="EY166" s="32"/>
      <c r="EZ166" s="32"/>
      <c r="FA166" s="32"/>
      <c r="FB166" s="32"/>
      <c r="FC166" s="32"/>
      <c r="FD166" s="32"/>
      <c r="FE166" s="32"/>
      <c r="FF166" s="32"/>
      <c r="FG166" s="32"/>
      <c r="FH166" s="32"/>
      <c r="FI166" s="32"/>
      <c r="FJ166" s="32"/>
      <c r="FK166" s="32"/>
      <c r="FL166" s="32"/>
      <c r="FM166" s="32"/>
      <c r="FN166" s="32"/>
      <c r="FO166" s="32"/>
      <c r="FP166" s="32"/>
      <c r="FQ166" s="32"/>
      <c r="FR166" s="32"/>
      <c r="FS166" s="32"/>
      <c r="FT166" s="32"/>
      <c r="FU166" s="32"/>
      <c r="FV166" s="32"/>
      <c r="FW166" s="32"/>
      <c r="FX166" s="32"/>
      <c r="FY166" s="32"/>
      <c r="FZ166" s="32"/>
      <c r="GA166" s="32"/>
      <c r="GB166" s="32"/>
      <c r="GC166" s="32"/>
      <c r="GD166" s="32"/>
      <c r="GE166" s="32"/>
      <c r="GF166" s="32"/>
      <c r="GG166" s="32"/>
      <c r="GH166" s="32"/>
      <c r="GI166" s="32"/>
      <c r="GJ166" s="32"/>
      <c r="GK166" s="32"/>
      <c r="GL166" s="32"/>
      <c r="GM166" s="32"/>
      <c r="GN166" s="32"/>
      <c r="GO166" s="32"/>
      <c r="GP166" s="32"/>
      <c r="GQ166" s="32"/>
      <c r="GR166" s="32"/>
      <c r="GS166" s="32"/>
      <c r="GT166" s="32"/>
      <c r="GU166" s="32"/>
      <c r="GV166" s="32"/>
      <c r="GW166" s="32"/>
      <c r="GX166" s="32"/>
      <c r="GY166" s="32"/>
      <c r="GZ166" s="32"/>
      <c r="HA166" s="32"/>
      <c r="HB166" s="32"/>
      <c r="HC166" s="32"/>
      <c r="HD166" s="32"/>
      <c r="HE166" s="32"/>
      <c r="HF166" s="32"/>
      <c r="HG166" s="32"/>
      <c r="HH166" s="32"/>
      <c r="HI166" s="32"/>
      <c r="HJ166" s="32"/>
      <c r="HK166" s="32"/>
      <c r="HL166" s="32"/>
      <c r="HM166" s="32"/>
      <c r="HN166" s="32"/>
      <c r="HO166" s="32"/>
      <c r="HP166" s="32"/>
      <c r="HQ166" s="32"/>
      <c r="HR166" s="32"/>
      <c r="HS166" s="32"/>
      <c r="HT166" s="32"/>
      <c r="HU166" s="32"/>
      <c r="HV166" s="32"/>
      <c r="HW166" s="32"/>
      <c r="HX166" s="32"/>
      <c r="HY166" s="32"/>
      <c r="HZ166" s="32"/>
      <c r="IA166" s="32"/>
      <c r="IB166" s="32"/>
      <c r="IC166" s="32"/>
      <c r="ID166" s="32"/>
      <c r="IE166" s="32"/>
      <c r="IF166" s="32"/>
      <c r="IG166" s="32"/>
      <c r="IH166" s="32"/>
      <c r="II166" s="32"/>
      <c r="IJ166" s="32"/>
      <c r="IK166" s="32"/>
      <c r="IL166" s="32"/>
      <c r="IM166" s="32"/>
      <c r="IN166" s="32"/>
      <c r="IO166" s="32"/>
      <c r="IP166" s="32"/>
      <c r="IQ166" s="32"/>
      <c r="IR166" s="32"/>
      <c r="IS166" s="32"/>
      <c r="IT166" s="32"/>
      <c r="IU166" s="32"/>
      <c r="IV166" s="32"/>
    </row>
    <row r="167" spans="1:256" x14ac:dyDescent="0.25">
      <c r="A167" s="61" t="s">
        <v>1512</v>
      </c>
      <c r="B167" s="56"/>
      <c r="C167" s="56"/>
      <c r="D167" s="56"/>
      <c r="E167" s="56"/>
      <c r="F167" s="56"/>
      <c r="G167" s="56"/>
      <c r="H167" s="56"/>
      <c r="I167" s="56"/>
      <c r="J167" s="56"/>
      <c r="K167" s="56"/>
      <c r="L167" s="56"/>
      <c r="M167" s="32"/>
      <c r="N167" s="32"/>
      <c r="O167" s="32"/>
      <c r="P167" s="32"/>
      <c r="Q167" s="32"/>
      <c r="R167" s="32"/>
      <c r="S167" s="32"/>
      <c r="T167" s="32"/>
      <c r="V167" s="32"/>
      <c r="W167" s="32"/>
      <c r="X167" s="32"/>
      <c r="Y167" s="32"/>
      <c r="Z167" s="32"/>
      <c r="AA167" s="32"/>
      <c r="AB167" s="32"/>
      <c r="AC167" s="32"/>
      <c r="AD167" s="32"/>
      <c r="AE167" s="32"/>
      <c r="AF167" s="32"/>
      <c r="AG167" s="32"/>
      <c r="AH167" s="32"/>
      <c r="AI167" s="32"/>
      <c r="AJ167" s="32"/>
      <c r="AK167" s="32"/>
      <c r="AL167" s="32"/>
      <c r="AM167" s="32"/>
      <c r="AN167" s="32"/>
      <c r="AO167" s="32"/>
      <c r="AP167" s="32"/>
      <c r="AQ167" s="32"/>
      <c r="AR167" s="32"/>
      <c r="AS167" s="32"/>
      <c r="AT167" s="32"/>
      <c r="AU167" s="32"/>
      <c r="AV167" s="32"/>
      <c r="AW167" s="32"/>
      <c r="AX167" s="32"/>
      <c r="AY167" s="32"/>
      <c r="AZ167" s="32"/>
      <c r="BA167" s="32"/>
      <c r="BB167" s="32"/>
      <c r="BC167" s="32"/>
      <c r="BD167" s="32"/>
      <c r="BE167" s="32"/>
      <c r="BF167" s="32"/>
      <c r="BG167" s="32"/>
      <c r="BH167" s="32"/>
      <c r="BI167" s="32"/>
      <c r="BJ167" s="32"/>
      <c r="BK167" s="32"/>
      <c r="BL167" s="32"/>
      <c r="BM167" s="32"/>
      <c r="BN167" s="32"/>
      <c r="BO167" s="32"/>
      <c r="BP167" s="32"/>
      <c r="BQ167" s="32"/>
      <c r="BR167" s="32"/>
      <c r="BS167" s="32"/>
      <c r="BT167" s="32"/>
      <c r="BU167" s="32"/>
      <c r="BV167" s="32"/>
      <c r="BW167" s="32"/>
      <c r="BX167" s="32"/>
      <c r="BY167" s="32"/>
      <c r="BZ167" s="32"/>
      <c r="CA167" s="32"/>
      <c r="CB167" s="32"/>
      <c r="CC167" s="32"/>
      <c r="CD167" s="32"/>
      <c r="CE167" s="32"/>
      <c r="CF167" s="32"/>
      <c r="CG167" s="32"/>
      <c r="CH167" s="32"/>
      <c r="CI167" s="32"/>
      <c r="CJ167" s="32"/>
      <c r="CK167" s="32"/>
      <c r="CL167" s="32"/>
      <c r="CM167" s="32"/>
      <c r="CN167" s="32"/>
      <c r="CO167" s="32"/>
      <c r="CP167" s="32"/>
      <c r="CQ167" s="32"/>
      <c r="CR167" s="32"/>
      <c r="CS167" s="32"/>
      <c r="CT167" s="32"/>
      <c r="CU167" s="32"/>
      <c r="CV167" s="32"/>
      <c r="CW167" s="32"/>
      <c r="CX167" s="32"/>
      <c r="CY167" s="32"/>
      <c r="CZ167" s="32"/>
      <c r="DA167" s="32"/>
      <c r="DB167" s="32"/>
      <c r="DC167" s="32"/>
      <c r="DD167" s="32"/>
      <c r="DE167" s="32"/>
      <c r="DF167" s="32"/>
      <c r="DG167" s="32"/>
      <c r="DH167" s="32"/>
      <c r="DI167" s="32"/>
      <c r="DJ167" s="32"/>
      <c r="DK167" s="32"/>
      <c r="DL167" s="32"/>
      <c r="DM167" s="32"/>
      <c r="DN167" s="32"/>
      <c r="DO167" s="32"/>
      <c r="DP167" s="32"/>
      <c r="DQ167" s="32"/>
      <c r="DR167" s="32"/>
      <c r="DS167" s="32"/>
      <c r="DT167" s="32"/>
      <c r="DU167" s="32"/>
      <c r="DV167" s="32"/>
      <c r="DW167" s="32"/>
      <c r="DX167" s="32"/>
      <c r="DY167" s="32"/>
      <c r="DZ167" s="32"/>
      <c r="EA167" s="32"/>
      <c r="EB167" s="32"/>
      <c r="EC167" s="32"/>
      <c r="ED167" s="32"/>
      <c r="EE167" s="32"/>
      <c r="EF167" s="32"/>
      <c r="EG167" s="32"/>
      <c r="EH167" s="32"/>
      <c r="EI167" s="32"/>
      <c r="EJ167" s="32"/>
      <c r="EK167" s="32"/>
      <c r="EL167" s="32"/>
      <c r="EM167" s="32"/>
      <c r="EN167" s="32"/>
      <c r="EO167" s="32"/>
      <c r="EP167" s="32"/>
      <c r="EQ167" s="32"/>
      <c r="ER167" s="32"/>
      <c r="ES167" s="32"/>
      <c r="ET167" s="32"/>
      <c r="EU167" s="32"/>
      <c r="EV167" s="32"/>
      <c r="EW167" s="32"/>
      <c r="EX167" s="32"/>
      <c r="EY167" s="32"/>
      <c r="EZ167" s="32"/>
      <c r="FA167" s="32"/>
      <c r="FB167" s="32"/>
      <c r="FC167" s="32"/>
      <c r="FD167" s="32"/>
      <c r="FE167" s="32"/>
      <c r="FF167" s="32"/>
      <c r="FG167" s="32"/>
      <c r="FH167" s="32"/>
      <c r="FI167" s="32"/>
      <c r="FJ167" s="32"/>
      <c r="FK167" s="32"/>
      <c r="FL167" s="32"/>
      <c r="FM167" s="32"/>
      <c r="FN167" s="32"/>
      <c r="FO167" s="32"/>
      <c r="FP167" s="32"/>
      <c r="FQ167" s="32"/>
      <c r="FR167" s="32"/>
      <c r="FS167" s="32"/>
      <c r="FT167" s="32"/>
      <c r="FU167" s="32"/>
      <c r="FV167" s="32"/>
      <c r="FW167" s="32"/>
      <c r="FX167" s="32"/>
      <c r="FY167" s="32"/>
      <c r="FZ167" s="32"/>
      <c r="GA167" s="32"/>
      <c r="GB167" s="32"/>
      <c r="GC167" s="32"/>
      <c r="GD167" s="32"/>
      <c r="GE167" s="32"/>
      <c r="GF167" s="32"/>
      <c r="GG167" s="32"/>
      <c r="GH167" s="32"/>
      <c r="GI167" s="32"/>
      <c r="GJ167" s="32"/>
      <c r="GK167" s="32"/>
      <c r="GL167" s="32"/>
      <c r="GM167" s="32"/>
      <c r="GN167" s="32"/>
      <c r="GO167" s="32"/>
      <c r="GP167" s="32"/>
      <c r="GQ167" s="32"/>
      <c r="GR167" s="32"/>
      <c r="GS167" s="32"/>
      <c r="GT167" s="32"/>
      <c r="GU167" s="32"/>
      <c r="GV167" s="32"/>
      <c r="GW167" s="32"/>
      <c r="GX167" s="32"/>
      <c r="GY167" s="32"/>
      <c r="GZ167" s="32"/>
      <c r="HA167" s="32"/>
      <c r="HB167" s="32"/>
      <c r="HC167" s="32"/>
      <c r="HD167" s="32"/>
      <c r="HE167" s="32"/>
      <c r="HF167" s="32"/>
      <c r="HG167" s="32"/>
      <c r="HH167" s="32"/>
      <c r="HI167" s="32"/>
      <c r="HJ167" s="32"/>
      <c r="HK167" s="32"/>
      <c r="HL167" s="32"/>
      <c r="HM167" s="32"/>
      <c r="HN167" s="32"/>
      <c r="HO167" s="32"/>
      <c r="HP167" s="32"/>
      <c r="HQ167" s="32"/>
      <c r="HR167" s="32"/>
      <c r="HS167" s="32"/>
      <c r="HT167" s="32"/>
      <c r="HU167" s="32"/>
      <c r="HV167" s="32"/>
      <c r="HW167" s="32"/>
      <c r="HX167" s="32"/>
      <c r="HY167" s="32"/>
      <c r="HZ167" s="32"/>
      <c r="IA167" s="32"/>
      <c r="IB167" s="32"/>
      <c r="IC167" s="32"/>
      <c r="ID167" s="32"/>
      <c r="IE167" s="32"/>
      <c r="IF167" s="32"/>
      <c r="IG167" s="32"/>
      <c r="IH167" s="32"/>
      <c r="II167" s="32"/>
      <c r="IJ167" s="32"/>
      <c r="IK167" s="32"/>
      <c r="IL167" s="32"/>
      <c r="IM167" s="32"/>
      <c r="IN167" s="32"/>
      <c r="IO167" s="32"/>
      <c r="IP167" s="32"/>
      <c r="IQ167" s="32"/>
      <c r="IR167" s="32"/>
      <c r="IS167" s="32"/>
      <c r="IT167" s="32"/>
      <c r="IU167" s="32"/>
      <c r="IV167" s="32"/>
    </row>
    <row r="168" spans="1:256" x14ac:dyDescent="0.25">
      <c r="A168" s="61" t="s">
        <v>3056</v>
      </c>
      <c r="B168" s="56"/>
      <c r="C168" s="56"/>
      <c r="D168" s="56"/>
      <c r="E168" s="56"/>
      <c r="F168" s="56"/>
      <c r="G168" s="56"/>
      <c r="H168" s="56"/>
      <c r="I168" s="56"/>
      <c r="J168" s="56"/>
      <c r="K168" s="56"/>
      <c r="L168" s="56"/>
      <c r="M168" s="32"/>
      <c r="N168" s="32"/>
      <c r="O168" s="32"/>
      <c r="P168" s="32"/>
      <c r="Q168" s="32"/>
      <c r="R168" s="32"/>
      <c r="S168" s="32"/>
      <c r="T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32"/>
      <c r="AY168" s="32"/>
      <c r="AZ168" s="32"/>
      <c r="BA168" s="32"/>
      <c r="BB168" s="32"/>
      <c r="BC168" s="32"/>
      <c r="BD168" s="32"/>
      <c r="BE168" s="32"/>
      <c r="BF168" s="32"/>
      <c r="BG168" s="32"/>
      <c r="BH168" s="32"/>
      <c r="BI168" s="32"/>
      <c r="BJ168" s="32"/>
      <c r="BK168" s="32"/>
      <c r="BL168" s="32"/>
      <c r="BM168" s="32"/>
      <c r="BN168" s="32"/>
      <c r="BO168" s="32"/>
      <c r="BP168" s="32"/>
      <c r="BQ168" s="32"/>
      <c r="BR168" s="32"/>
      <c r="BS168" s="32"/>
      <c r="BT168" s="32"/>
      <c r="BU168" s="32"/>
      <c r="BV168" s="32"/>
      <c r="BW168" s="32"/>
      <c r="BX168" s="32"/>
      <c r="BY168" s="32"/>
      <c r="BZ168" s="32"/>
      <c r="CA168" s="32"/>
      <c r="CB168" s="32"/>
      <c r="CC168" s="32"/>
      <c r="CD168" s="32"/>
      <c r="CE168" s="32"/>
      <c r="CF168" s="32"/>
      <c r="CG168" s="32"/>
      <c r="CH168" s="32"/>
      <c r="CI168" s="32"/>
      <c r="CJ168" s="32"/>
      <c r="CK168" s="32"/>
      <c r="CL168" s="32"/>
      <c r="CM168" s="32"/>
      <c r="CN168" s="32"/>
      <c r="CO168" s="32"/>
      <c r="CP168" s="32"/>
      <c r="CQ168" s="32"/>
      <c r="CR168" s="32"/>
      <c r="CS168" s="32"/>
      <c r="CT168" s="32"/>
      <c r="CU168" s="32"/>
      <c r="CV168" s="32"/>
      <c r="CW168" s="32"/>
      <c r="CX168" s="32"/>
      <c r="CY168" s="32"/>
      <c r="CZ168" s="32"/>
      <c r="DA168" s="32"/>
      <c r="DB168" s="32"/>
      <c r="DC168" s="32"/>
      <c r="DD168" s="32"/>
      <c r="DE168" s="32"/>
      <c r="DF168" s="32"/>
      <c r="DG168" s="32"/>
      <c r="DH168" s="32"/>
      <c r="DI168" s="32"/>
      <c r="DJ168" s="32"/>
      <c r="DK168" s="32"/>
      <c r="DL168" s="32"/>
      <c r="DM168" s="32"/>
      <c r="DN168" s="32"/>
      <c r="DO168" s="32"/>
      <c r="DP168" s="32"/>
      <c r="DQ168" s="32"/>
      <c r="DR168" s="32"/>
      <c r="DS168" s="32"/>
      <c r="DT168" s="32"/>
      <c r="DU168" s="32"/>
      <c r="DV168" s="32"/>
      <c r="DW168" s="32"/>
      <c r="DX168" s="32"/>
      <c r="DY168" s="32"/>
      <c r="DZ168" s="32"/>
      <c r="EA168" s="32"/>
      <c r="EB168" s="32"/>
      <c r="EC168" s="32"/>
      <c r="ED168" s="32"/>
      <c r="EE168" s="32"/>
      <c r="EF168" s="32"/>
      <c r="EG168" s="32"/>
      <c r="EH168" s="32"/>
      <c r="EI168" s="32"/>
      <c r="EJ168" s="32"/>
      <c r="EK168" s="32"/>
      <c r="EL168" s="32"/>
      <c r="EM168" s="32"/>
      <c r="EN168" s="32"/>
      <c r="EO168" s="32"/>
      <c r="EP168" s="32"/>
      <c r="EQ168" s="32"/>
      <c r="ER168" s="32"/>
      <c r="ES168" s="32"/>
      <c r="ET168" s="32"/>
      <c r="EU168" s="32"/>
      <c r="EV168" s="32"/>
      <c r="EW168" s="32"/>
      <c r="EX168" s="32"/>
      <c r="EY168" s="32"/>
      <c r="EZ168" s="32"/>
      <c r="FA168" s="32"/>
      <c r="FB168" s="32"/>
      <c r="FC168" s="32"/>
      <c r="FD168" s="32"/>
      <c r="FE168" s="32"/>
      <c r="FF168" s="32"/>
      <c r="FG168" s="32"/>
      <c r="FH168" s="32"/>
      <c r="FI168" s="32"/>
      <c r="FJ168" s="32"/>
      <c r="FK168" s="32"/>
      <c r="FL168" s="32"/>
      <c r="FM168" s="32"/>
      <c r="FN168" s="32"/>
      <c r="FO168" s="32"/>
      <c r="FP168" s="32"/>
      <c r="FQ168" s="32"/>
      <c r="FR168" s="32"/>
      <c r="FS168" s="32"/>
      <c r="FT168" s="32"/>
      <c r="FU168" s="32"/>
      <c r="FV168" s="32"/>
      <c r="FW168" s="32"/>
      <c r="FX168" s="32"/>
      <c r="FY168" s="32"/>
      <c r="FZ168" s="32"/>
      <c r="GA168" s="32"/>
      <c r="GB168" s="32"/>
      <c r="GC168" s="32"/>
      <c r="GD168" s="32"/>
      <c r="GE168" s="32"/>
      <c r="GF168" s="32"/>
      <c r="GG168" s="32"/>
      <c r="GH168" s="32"/>
      <c r="GI168" s="32"/>
      <c r="GJ168" s="32"/>
      <c r="GK168" s="32"/>
      <c r="GL168" s="32"/>
      <c r="GM168" s="32"/>
      <c r="GN168" s="32"/>
      <c r="GO168" s="32"/>
      <c r="GP168" s="32"/>
      <c r="GQ168" s="32"/>
      <c r="GR168" s="32"/>
      <c r="GS168" s="32"/>
      <c r="GT168" s="32"/>
      <c r="GU168" s="32"/>
      <c r="GV168" s="32"/>
      <c r="GW168" s="32"/>
      <c r="GX168" s="32"/>
      <c r="GY168" s="32"/>
      <c r="GZ168" s="32"/>
      <c r="HA168" s="32"/>
      <c r="HB168" s="32"/>
      <c r="HC168" s="32"/>
      <c r="HD168" s="32"/>
      <c r="HE168" s="32"/>
      <c r="HF168" s="32"/>
      <c r="HG168" s="32"/>
      <c r="HH168" s="32"/>
      <c r="HI168" s="32"/>
      <c r="HJ168" s="32"/>
      <c r="HK168" s="32"/>
      <c r="HL168" s="32"/>
      <c r="HM168" s="32"/>
      <c r="HN168" s="32"/>
      <c r="HO168" s="32"/>
      <c r="HP168" s="32"/>
      <c r="HQ168" s="32"/>
      <c r="HR168" s="32"/>
      <c r="HS168" s="32"/>
      <c r="HT168" s="32"/>
      <c r="HU168" s="32"/>
      <c r="HV168" s="32"/>
      <c r="HW168" s="32"/>
      <c r="HX168" s="32"/>
      <c r="HY168" s="32"/>
      <c r="HZ168" s="32"/>
      <c r="IA168" s="32"/>
      <c r="IB168" s="32"/>
      <c r="IC168" s="32"/>
      <c r="ID168" s="32"/>
      <c r="IE168" s="32"/>
      <c r="IF168" s="32"/>
      <c r="IG168" s="32"/>
      <c r="IH168" s="32"/>
      <c r="II168" s="32"/>
      <c r="IJ168" s="32"/>
      <c r="IK168" s="32"/>
      <c r="IL168" s="32"/>
      <c r="IM168" s="32"/>
      <c r="IN168" s="32"/>
      <c r="IO168" s="32"/>
      <c r="IP168" s="32"/>
      <c r="IQ168" s="32"/>
      <c r="IR168" s="32"/>
      <c r="IS168" s="32"/>
      <c r="IT168" s="32"/>
      <c r="IU168" s="32"/>
      <c r="IV168" s="32"/>
    </row>
    <row r="169" spans="1:256" x14ac:dyDescent="0.25">
      <c r="A169" s="61" t="s">
        <v>3055</v>
      </c>
      <c r="B169" s="56"/>
      <c r="C169" s="56"/>
      <c r="D169" s="56"/>
      <c r="E169" s="56"/>
      <c r="F169" s="56"/>
      <c r="G169" s="56"/>
      <c r="H169" s="56"/>
      <c r="I169" s="56"/>
      <c r="J169" s="56"/>
      <c r="K169" s="56"/>
      <c r="L169" s="56"/>
      <c r="M169" s="32"/>
      <c r="N169" s="32"/>
      <c r="O169" s="32"/>
      <c r="P169" s="32"/>
      <c r="Q169" s="32"/>
      <c r="R169" s="32"/>
      <c r="S169" s="32"/>
      <c r="T169" s="32"/>
      <c r="V169" s="32"/>
      <c r="W169" s="32"/>
      <c r="X169" s="32"/>
      <c r="Y169" s="32"/>
      <c r="Z169" s="32"/>
      <c r="AA169" s="32"/>
      <c r="AB169" s="32"/>
      <c r="AC169" s="32"/>
      <c r="AD169" s="32"/>
      <c r="AE169" s="32"/>
      <c r="AF169" s="32"/>
      <c r="AG169" s="32"/>
      <c r="AH169" s="32"/>
      <c r="AI169" s="32"/>
      <c r="AJ169" s="32"/>
      <c r="AK169" s="32"/>
      <c r="AL169" s="32"/>
      <c r="AM169" s="32"/>
      <c r="AN169" s="32"/>
      <c r="AO169" s="32"/>
      <c r="AP169" s="32"/>
      <c r="AQ169" s="32"/>
      <c r="AR169" s="32"/>
      <c r="AS169" s="32"/>
      <c r="AT169" s="32"/>
      <c r="AU169" s="32"/>
      <c r="AV169" s="32"/>
      <c r="AW169" s="32"/>
      <c r="AX169" s="32"/>
      <c r="AY169" s="32"/>
      <c r="AZ169" s="32"/>
      <c r="BA169" s="32"/>
      <c r="BB169" s="32"/>
      <c r="BC169" s="32"/>
      <c r="BD169" s="32"/>
      <c r="BE169" s="32"/>
      <c r="BF169" s="32"/>
      <c r="BG169" s="32"/>
      <c r="BH169" s="32"/>
      <c r="BI169" s="32"/>
      <c r="BJ169" s="32"/>
      <c r="BK169" s="32"/>
      <c r="BL169" s="32"/>
      <c r="BM169" s="32"/>
      <c r="BN169" s="32"/>
      <c r="BO169" s="32"/>
      <c r="BP169" s="32"/>
      <c r="BQ169" s="32"/>
      <c r="BR169" s="32"/>
      <c r="BS169" s="32"/>
      <c r="BT169" s="32"/>
      <c r="BU169" s="32"/>
      <c r="BV169" s="32"/>
      <c r="BW169" s="32"/>
      <c r="BX169" s="32"/>
      <c r="BY169" s="32"/>
      <c r="BZ169" s="32"/>
      <c r="CA169" s="32"/>
      <c r="CB169" s="32"/>
      <c r="CC169" s="32"/>
      <c r="CD169" s="32"/>
      <c r="CE169" s="32"/>
      <c r="CF169" s="32"/>
      <c r="CG169" s="32"/>
      <c r="CH169" s="32"/>
      <c r="CI169" s="32"/>
      <c r="CJ169" s="32"/>
      <c r="CK169" s="32"/>
      <c r="CL169" s="32"/>
      <c r="CM169" s="32"/>
      <c r="CN169" s="32"/>
      <c r="CO169" s="32"/>
      <c r="CP169" s="32"/>
      <c r="CQ169" s="32"/>
      <c r="CR169" s="32"/>
      <c r="CS169" s="32"/>
      <c r="CT169" s="32"/>
      <c r="CU169" s="32"/>
      <c r="CV169" s="32"/>
      <c r="CW169" s="32"/>
      <c r="CX169" s="32"/>
      <c r="CY169" s="32"/>
      <c r="CZ169" s="32"/>
      <c r="DA169" s="32"/>
      <c r="DB169" s="32"/>
      <c r="DC169" s="32"/>
      <c r="DD169" s="32"/>
      <c r="DE169" s="32"/>
      <c r="DF169" s="32"/>
      <c r="DG169" s="32"/>
      <c r="DH169" s="32"/>
      <c r="DI169" s="32"/>
      <c r="DJ169" s="32"/>
      <c r="DK169" s="32"/>
      <c r="DL169" s="32"/>
      <c r="DM169" s="32"/>
      <c r="DN169" s="32"/>
      <c r="DO169" s="32"/>
      <c r="DP169" s="32"/>
      <c r="DQ169" s="32"/>
      <c r="DR169" s="32"/>
      <c r="DS169" s="32"/>
      <c r="DT169" s="32"/>
      <c r="DU169" s="32"/>
      <c r="DV169" s="32"/>
      <c r="DW169" s="32"/>
      <c r="DX169" s="32"/>
      <c r="DY169" s="32"/>
      <c r="DZ169" s="32"/>
      <c r="EA169" s="32"/>
      <c r="EB169" s="32"/>
      <c r="EC169" s="32"/>
      <c r="ED169" s="32"/>
      <c r="EE169" s="32"/>
      <c r="EF169" s="32"/>
      <c r="EG169" s="32"/>
      <c r="EH169" s="32"/>
      <c r="EI169" s="32"/>
      <c r="EJ169" s="32"/>
      <c r="EK169" s="32"/>
      <c r="EL169" s="32"/>
      <c r="EM169" s="32"/>
      <c r="EN169" s="32"/>
      <c r="EO169" s="32"/>
      <c r="EP169" s="32"/>
      <c r="EQ169" s="32"/>
      <c r="ER169" s="32"/>
      <c r="ES169" s="32"/>
      <c r="ET169" s="32"/>
      <c r="EU169" s="32"/>
      <c r="EV169" s="32"/>
      <c r="EW169" s="32"/>
      <c r="EX169" s="32"/>
      <c r="EY169" s="32"/>
      <c r="EZ169" s="32"/>
      <c r="FA169" s="32"/>
      <c r="FB169" s="32"/>
      <c r="FC169" s="32"/>
      <c r="FD169" s="32"/>
      <c r="FE169" s="32"/>
      <c r="FF169" s="32"/>
      <c r="FG169" s="32"/>
      <c r="FH169" s="32"/>
      <c r="FI169" s="32"/>
      <c r="FJ169" s="32"/>
      <c r="FK169" s="32"/>
      <c r="FL169" s="32"/>
      <c r="FM169" s="32"/>
      <c r="FN169" s="32"/>
      <c r="FO169" s="32"/>
      <c r="FP169" s="32"/>
      <c r="FQ169" s="32"/>
      <c r="FR169" s="32"/>
      <c r="FS169" s="32"/>
      <c r="FT169" s="32"/>
      <c r="FU169" s="32"/>
      <c r="FV169" s="32"/>
      <c r="FW169" s="32"/>
      <c r="FX169" s="32"/>
      <c r="FY169" s="32"/>
      <c r="FZ169" s="32"/>
      <c r="GA169" s="32"/>
      <c r="GB169" s="32"/>
      <c r="GC169" s="32"/>
      <c r="GD169" s="32"/>
      <c r="GE169" s="32"/>
      <c r="GF169" s="32"/>
      <c r="GG169" s="32"/>
      <c r="GH169" s="32"/>
      <c r="GI169" s="32"/>
      <c r="GJ169" s="32"/>
      <c r="GK169" s="32"/>
      <c r="GL169" s="32"/>
      <c r="GM169" s="32"/>
      <c r="GN169" s="32"/>
      <c r="GO169" s="32"/>
      <c r="GP169" s="32"/>
      <c r="GQ169" s="32"/>
      <c r="GR169" s="32"/>
      <c r="GS169" s="32"/>
      <c r="GT169" s="32"/>
      <c r="GU169" s="32"/>
      <c r="GV169" s="32"/>
      <c r="GW169" s="32"/>
      <c r="GX169" s="32"/>
      <c r="GY169" s="32"/>
      <c r="GZ169" s="32"/>
      <c r="HA169" s="32"/>
      <c r="HB169" s="32"/>
      <c r="HC169" s="32"/>
      <c r="HD169" s="32"/>
      <c r="HE169" s="32"/>
      <c r="HF169" s="32"/>
      <c r="HG169" s="32"/>
      <c r="HH169" s="32"/>
      <c r="HI169" s="32"/>
      <c r="HJ169" s="32"/>
      <c r="HK169" s="32"/>
      <c r="HL169" s="32"/>
      <c r="HM169" s="32"/>
      <c r="HN169" s="32"/>
      <c r="HO169" s="32"/>
      <c r="HP169" s="32"/>
      <c r="HQ169" s="32"/>
      <c r="HR169" s="32"/>
      <c r="HS169" s="32"/>
      <c r="HT169" s="32"/>
      <c r="HU169" s="32"/>
      <c r="HV169" s="32"/>
      <c r="HW169" s="32"/>
      <c r="HX169" s="32"/>
      <c r="HY169" s="32"/>
      <c r="HZ169" s="32"/>
      <c r="IA169" s="32"/>
      <c r="IB169" s="32"/>
      <c r="IC169" s="32"/>
      <c r="ID169" s="32"/>
      <c r="IE169" s="32"/>
      <c r="IF169" s="32"/>
      <c r="IG169" s="32"/>
      <c r="IH169" s="32"/>
      <c r="II169" s="32"/>
      <c r="IJ169" s="32"/>
      <c r="IK169" s="32"/>
      <c r="IL169" s="32"/>
      <c r="IM169" s="32"/>
      <c r="IN169" s="32"/>
      <c r="IO169" s="32"/>
      <c r="IP169" s="32"/>
      <c r="IQ169" s="32"/>
      <c r="IR169" s="32"/>
      <c r="IS169" s="32"/>
      <c r="IT169" s="32"/>
      <c r="IU169" s="32"/>
      <c r="IV169" s="32"/>
    </row>
    <row r="170" spans="1:256" x14ac:dyDescent="0.25">
      <c r="A170" s="61" t="s">
        <v>2552</v>
      </c>
      <c r="B170" s="56"/>
      <c r="C170" s="56"/>
      <c r="D170" s="56"/>
      <c r="E170" s="56"/>
      <c r="F170" s="56"/>
      <c r="G170" s="56"/>
      <c r="H170" s="56"/>
      <c r="I170" s="56"/>
      <c r="J170" s="56"/>
      <c r="K170" s="56"/>
      <c r="L170" s="56"/>
      <c r="M170" s="32"/>
      <c r="N170" s="32"/>
      <c r="O170" s="32"/>
      <c r="P170" s="32"/>
      <c r="Q170" s="32"/>
      <c r="R170" s="32"/>
      <c r="S170" s="32"/>
      <c r="T170" s="32"/>
      <c r="V170" s="32"/>
      <c r="W170" s="32"/>
      <c r="X170" s="32"/>
      <c r="Y170" s="32"/>
      <c r="Z170" s="32"/>
      <c r="AA170" s="32"/>
      <c r="AB170" s="32"/>
      <c r="AC170" s="32"/>
      <c r="AD170" s="32"/>
      <c r="AE170" s="32"/>
      <c r="AF170" s="32"/>
      <c r="AG170" s="32"/>
      <c r="AH170" s="32"/>
      <c r="AI170" s="32"/>
      <c r="AJ170" s="32"/>
      <c r="AK170" s="32"/>
      <c r="AL170" s="32"/>
      <c r="AM170" s="32"/>
      <c r="AN170" s="32"/>
      <c r="AO170" s="32"/>
      <c r="AP170" s="32"/>
      <c r="AQ170" s="32"/>
      <c r="AR170" s="32"/>
      <c r="AS170" s="32"/>
      <c r="AT170" s="32"/>
      <c r="AU170" s="32"/>
      <c r="AV170" s="32"/>
      <c r="AW170" s="32"/>
      <c r="AX170" s="32"/>
      <c r="AY170" s="32"/>
      <c r="AZ170" s="32"/>
      <c r="BA170" s="32"/>
      <c r="BB170" s="32"/>
      <c r="BC170" s="32"/>
      <c r="BD170" s="32"/>
      <c r="BE170" s="32"/>
      <c r="BF170" s="32"/>
      <c r="BG170" s="32"/>
      <c r="BH170" s="32"/>
      <c r="BI170" s="32"/>
      <c r="BJ170" s="32"/>
      <c r="BK170" s="32"/>
      <c r="BL170" s="32"/>
      <c r="BM170" s="32"/>
      <c r="BN170" s="32"/>
      <c r="BO170" s="32"/>
      <c r="BP170" s="32"/>
      <c r="BQ170" s="32"/>
      <c r="BR170" s="32"/>
      <c r="BS170" s="32"/>
      <c r="BT170" s="32"/>
      <c r="BU170" s="32"/>
      <c r="BV170" s="32"/>
      <c r="BW170" s="32"/>
      <c r="BX170" s="32"/>
      <c r="BY170" s="32"/>
      <c r="BZ170" s="32"/>
      <c r="CA170" s="32"/>
      <c r="CB170" s="32"/>
      <c r="CC170" s="32"/>
      <c r="CD170" s="32"/>
      <c r="CE170" s="32"/>
      <c r="CF170" s="32"/>
      <c r="CG170" s="32"/>
      <c r="CH170" s="32"/>
      <c r="CI170" s="32"/>
      <c r="CJ170" s="32"/>
      <c r="CK170" s="32"/>
      <c r="CL170" s="32"/>
      <c r="CM170" s="32"/>
      <c r="CN170" s="32"/>
      <c r="CO170" s="32"/>
      <c r="CP170" s="32"/>
      <c r="CQ170" s="32"/>
      <c r="CR170" s="32"/>
      <c r="CS170" s="32"/>
      <c r="CT170" s="32"/>
      <c r="CU170" s="32"/>
      <c r="CV170" s="32"/>
      <c r="CW170" s="32"/>
      <c r="CX170" s="32"/>
      <c r="CY170" s="32"/>
      <c r="CZ170" s="32"/>
      <c r="DA170" s="32"/>
      <c r="DB170" s="32"/>
      <c r="DC170" s="32"/>
      <c r="DD170" s="32"/>
      <c r="DE170" s="32"/>
      <c r="DF170" s="32"/>
      <c r="DG170" s="32"/>
      <c r="DH170" s="32"/>
      <c r="DI170" s="32"/>
      <c r="DJ170" s="32"/>
      <c r="DK170" s="32"/>
      <c r="DL170" s="32"/>
      <c r="DM170" s="32"/>
      <c r="DN170" s="32"/>
      <c r="DO170" s="32"/>
      <c r="DP170" s="32"/>
      <c r="DQ170" s="32"/>
      <c r="DR170" s="32"/>
      <c r="DS170" s="32"/>
      <c r="DT170" s="32"/>
      <c r="DU170" s="32"/>
      <c r="DV170" s="32"/>
      <c r="DW170" s="32"/>
      <c r="DX170" s="32"/>
      <c r="DY170" s="32"/>
      <c r="DZ170" s="32"/>
      <c r="EA170" s="32"/>
      <c r="EB170" s="32"/>
      <c r="EC170" s="32"/>
      <c r="ED170" s="32"/>
      <c r="EE170" s="32"/>
      <c r="EF170" s="32"/>
      <c r="EG170" s="32"/>
      <c r="EH170" s="32"/>
      <c r="EI170" s="32"/>
      <c r="EJ170" s="32"/>
      <c r="EK170" s="32"/>
      <c r="EL170" s="32"/>
      <c r="EM170" s="32"/>
      <c r="EN170" s="32"/>
      <c r="EO170" s="32"/>
      <c r="EP170" s="32"/>
      <c r="EQ170" s="32"/>
      <c r="ER170" s="32"/>
      <c r="ES170" s="32"/>
      <c r="ET170" s="32"/>
      <c r="EU170" s="32"/>
      <c r="EV170" s="32"/>
      <c r="EW170" s="32"/>
      <c r="EX170" s="32"/>
      <c r="EY170" s="32"/>
      <c r="EZ170" s="32"/>
      <c r="FA170" s="32"/>
      <c r="FB170" s="32"/>
      <c r="FC170" s="32"/>
      <c r="FD170" s="32"/>
      <c r="FE170" s="32"/>
      <c r="FF170" s="32"/>
      <c r="FG170" s="32"/>
      <c r="FH170" s="32"/>
      <c r="FI170" s="32"/>
      <c r="FJ170" s="32"/>
      <c r="FK170" s="32"/>
      <c r="FL170" s="32"/>
      <c r="FM170" s="32"/>
      <c r="FN170" s="32"/>
      <c r="FO170" s="32"/>
      <c r="FP170" s="32"/>
      <c r="FQ170" s="32"/>
      <c r="FR170" s="32"/>
      <c r="FS170" s="32"/>
      <c r="FT170" s="32"/>
      <c r="FU170" s="32"/>
      <c r="FV170" s="32"/>
      <c r="FW170" s="32"/>
      <c r="FX170" s="32"/>
      <c r="FY170" s="32"/>
      <c r="FZ170" s="32"/>
      <c r="GA170" s="32"/>
      <c r="GB170" s="32"/>
      <c r="GC170" s="32"/>
      <c r="GD170" s="32"/>
      <c r="GE170" s="32"/>
      <c r="GF170" s="32"/>
      <c r="GG170" s="32"/>
      <c r="GH170" s="32"/>
      <c r="GI170" s="32"/>
      <c r="GJ170" s="32"/>
      <c r="GK170" s="32"/>
      <c r="GL170" s="32"/>
      <c r="GM170" s="32"/>
      <c r="GN170" s="32"/>
      <c r="GO170" s="32"/>
      <c r="GP170" s="32"/>
      <c r="GQ170" s="32"/>
      <c r="GR170" s="32"/>
      <c r="GS170" s="32"/>
      <c r="GT170" s="32"/>
      <c r="GU170" s="32"/>
      <c r="GV170" s="32"/>
      <c r="GW170" s="32"/>
      <c r="GX170" s="32"/>
      <c r="GY170" s="32"/>
      <c r="GZ170" s="32"/>
      <c r="HA170" s="32"/>
      <c r="HB170" s="32"/>
      <c r="HC170" s="32"/>
      <c r="HD170" s="32"/>
      <c r="HE170" s="32"/>
      <c r="HF170" s="32"/>
      <c r="HG170" s="32"/>
      <c r="HH170" s="32"/>
      <c r="HI170" s="32"/>
      <c r="HJ170" s="32"/>
      <c r="HK170" s="32"/>
      <c r="HL170" s="32"/>
      <c r="HM170" s="32"/>
      <c r="HN170" s="32"/>
      <c r="HO170" s="32"/>
      <c r="HP170" s="32"/>
      <c r="HQ170" s="32"/>
      <c r="HR170" s="32"/>
      <c r="HS170" s="32"/>
      <c r="HT170" s="32"/>
      <c r="HU170" s="32"/>
      <c r="HV170" s="32"/>
      <c r="HW170" s="32"/>
      <c r="HX170" s="32"/>
      <c r="HY170" s="32"/>
      <c r="HZ170" s="32"/>
      <c r="IA170" s="32"/>
      <c r="IB170" s="32"/>
      <c r="IC170" s="32"/>
      <c r="ID170" s="32"/>
      <c r="IE170" s="32"/>
      <c r="IF170" s="32"/>
      <c r="IG170" s="32"/>
      <c r="IH170" s="32"/>
      <c r="II170" s="32"/>
      <c r="IJ170" s="32"/>
      <c r="IK170" s="32"/>
      <c r="IL170" s="32"/>
      <c r="IM170" s="32"/>
      <c r="IN170" s="32"/>
      <c r="IO170" s="32"/>
      <c r="IP170" s="32"/>
      <c r="IQ170" s="32"/>
      <c r="IR170" s="32"/>
      <c r="IS170" s="32"/>
      <c r="IT170" s="32"/>
      <c r="IU170" s="32"/>
      <c r="IV170" s="32"/>
    </row>
    <row r="171" spans="1:256" x14ac:dyDescent="0.25">
      <c r="A171" s="61" t="s">
        <v>2460</v>
      </c>
      <c r="B171" s="56"/>
      <c r="C171" s="56"/>
      <c r="D171" s="56"/>
      <c r="E171" s="56"/>
      <c r="F171" s="56"/>
      <c r="G171" s="56"/>
      <c r="H171" s="56"/>
      <c r="I171" s="56"/>
      <c r="J171" s="56"/>
      <c r="K171" s="56"/>
      <c r="L171" s="56"/>
      <c r="M171" s="32"/>
      <c r="N171" s="32"/>
      <c r="O171" s="32"/>
      <c r="P171" s="32"/>
      <c r="Q171" s="32"/>
      <c r="R171" s="32"/>
      <c r="S171" s="32"/>
      <c r="T171" s="32"/>
      <c r="V171" s="32"/>
      <c r="W171" s="32"/>
      <c r="X171" s="32"/>
      <c r="Y171" s="32"/>
      <c r="Z171" s="32"/>
      <c r="AA171" s="32"/>
      <c r="AB171" s="32"/>
      <c r="AC171" s="32"/>
      <c r="AD171" s="32"/>
      <c r="AE171" s="32"/>
      <c r="AF171" s="32"/>
      <c r="AG171" s="32"/>
      <c r="AH171" s="32"/>
      <c r="AI171" s="32"/>
      <c r="AJ171" s="32"/>
      <c r="AK171" s="32"/>
      <c r="AL171" s="32"/>
      <c r="AM171" s="32"/>
      <c r="AN171" s="32"/>
      <c r="AO171" s="32"/>
      <c r="AP171" s="32"/>
      <c r="AQ171" s="32"/>
      <c r="AR171" s="32"/>
      <c r="AS171" s="32"/>
      <c r="AT171" s="32"/>
      <c r="AU171" s="32"/>
      <c r="AV171" s="32"/>
      <c r="AW171" s="32"/>
      <c r="AX171" s="32"/>
      <c r="AY171" s="32"/>
      <c r="AZ171" s="32"/>
      <c r="BA171" s="32"/>
      <c r="BB171" s="32"/>
      <c r="BC171" s="32"/>
      <c r="BD171" s="32"/>
      <c r="BE171" s="32"/>
      <c r="BF171" s="32"/>
      <c r="BG171" s="32"/>
      <c r="BH171" s="32"/>
      <c r="BI171" s="32"/>
      <c r="BJ171" s="32"/>
      <c r="BK171" s="32"/>
      <c r="BL171" s="32"/>
      <c r="BM171" s="32"/>
      <c r="BN171" s="32"/>
      <c r="BO171" s="32"/>
      <c r="BP171" s="32"/>
      <c r="BQ171" s="32"/>
      <c r="BR171" s="32"/>
      <c r="BS171" s="32"/>
      <c r="BT171" s="32"/>
      <c r="BU171" s="32"/>
      <c r="BV171" s="32"/>
      <c r="BW171" s="32"/>
      <c r="BX171" s="32"/>
      <c r="BY171" s="32"/>
      <c r="BZ171" s="32"/>
      <c r="CA171" s="32"/>
      <c r="CB171" s="32"/>
      <c r="CC171" s="32"/>
      <c r="CD171" s="32"/>
      <c r="CE171" s="32"/>
      <c r="CF171" s="32"/>
      <c r="CG171" s="32"/>
      <c r="CH171" s="32"/>
      <c r="CI171" s="32"/>
      <c r="CJ171" s="32"/>
      <c r="CK171" s="32"/>
      <c r="CL171" s="32"/>
      <c r="CM171" s="32"/>
      <c r="CN171" s="32"/>
      <c r="CO171" s="32"/>
      <c r="CP171" s="32"/>
      <c r="CQ171" s="32"/>
      <c r="CR171" s="32"/>
      <c r="CS171" s="32"/>
      <c r="CT171" s="32"/>
      <c r="CU171" s="32"/>
      <c r="CV171" s="32"/>
      <c r="CW171" s="32"/>
      <c r="CX171" s="32"/>
      <c r="CY171" s="32"/>
      <c r="CZ171" s="32"/>
      <c r="DA171" s="32"/>
      <c r="DB171" s="32"/>
      <c r="DC171" s="32"/>
      <c r="DD171" s="32"/>
      <c r="DE171" s="32"/>
      <c r="DF171" s="32"/>
      <c r="DG171" s="32"/>
      <c r="DH171" s="32"/>
      <c r="DI171" s="32"/>
      <c r="DJ171" s="32"/>
      <c r="DK171" s="32"/>
      <c r="DL171" s="32"/>
      <c r="DM171" s="32"/>
      <c r="DN171" s="32"/>
      <c r="DO171" s="32"/>
      <c r="DP171" s="32"/>
      <c r="DQ171" s="32"/>
      <c r="DR171" s="32"/>
      <c r="DS171" s="32"/>
      <c r="DT171" s="32"/>
      <c r="DU171" s="32"/>
      <c r="DV171" s="32"/>
      <c r="DW171" s="32"/>
      <c r="DX171" s="32"/>
      <c r="DY171" s="32"/>
      <c r="DZ171" s="32"/>
      <c r="EA171" s="32"/>
      <c r="EB171" s="32"/>
      <c r="EC171" s="32"/>
      <c r="ED171" s="32"/>
      <c r="EE171" s="32"/>
      <c r="EF171" s="32"/>
      <c r="EG171" s="32"/>
      <c r="EH171" s="32"/>
      <c r="EI171" s="32"/>
      <c r="EJ171" s="32"/>
      <c r="EK171" s="32"/>
      <c r="EL171" s="32"/>
      <c r="EM171" s="32"/>
      <c r="EN171" s="32"/>
      <c r="EO171" s="32"/>
      <c r="EP171" s="32"/>
      <c r="EQ171" s="32"/>
      <c r="ER171" s="32"/>
      <c r="ES171" s="32"/>
      <c r="ET171" s="32"/>
      <c r="EU171" s="32"/>
      <c r="EV171" s="32"/>
      <c r="EW171" s="32"/>
      <c r="EX171" s="32"/>
      <c r="EY171" s="32"/>
      <c r="EZ171" s="32"/>
      <c r="FA171" s="32"/>
      <c r="FB171" s="32"/>
      <c r="FC171" s="32"/>
      <c r="FD171" s="32"/>
      <c r="FE171" s="32"/>
      <c r="FF171" s="32"/>
      <c r="FG171" s="32"/>
      <c r="FH171" s="32"/>
      <c r="FI171" s="32"/>
      <c r="FJ171" s="32"/>
      <c r="FK171" s="32"/>
      <c r="FL171" s="32"/>
      <c r="FM171" s="32"/>
      <c r="FN171" s="32"/>
      <c r="FO171" s="32"/>
      <c r="FP171" s="32"/>
      <c r="FQ171" s="32"/>
      <c r="FR171" s="32"/>
      <c r="FS171" s="32"/>
      <c r="FT171" s="32"/>
      <c r="FU171" s="32"/>
      <c r="FV171" s="32"/>
      <c r="FW171" s="32"/>
      <c r="FX171" s="32"/>
      <c r="FY171" s="32"/>
      <c r="FZ171" s="32"/>
      <c r="GA171" s="32"/>
      <c r="GB171" s="32"/>
      <c r="GC171" s="32"/>
      <c r="GD171" s="32"/>
      <c r="GE171" s="32"/>
      <c r="GF171" s="32"/>
      <c r="GG171" s="32"/>
      <c r="GH171" s="32"/>
      <c r="GI171" s="32"/>
      <c r="GJ171" s="32"/>
      <c r="GK171" s="32"/>
      <c r="GL171" s="32"/>
      <c r="GM171" s="32"/>
      <c r="GN171" s="32"/>
      <c r="GO171" s="32"/>
      <c r="GP171" s="32"/>
      <c r="GQ171" s="32"/>
      <c r="GR171" s="32"/>
      <c r="GS171" s="32"/>
      <c r="GT171" s="32"/>
      <c r="GU171" s="32"/>
      <c r="GV171" s="32"/>
      <c r="GW171" s="32"/>
      <c r="GX171" s="32"/>
      <c r="GY171" s="32"/>
      <c r="GZ171" s="32"/>
      <c r="HA171" s="32"/>
      <c r="HB171" s="32"/>
      <c r="HC171" s="32"/>
      <c r="HD171" s="32"/>
      <c r="HE171" s="32"/>
      <c r="HF171" s="32"/>
      <c r="HG171" s="32"/>
      <c r="HH171" s="32"/>
      <c r="HI171" s="32"/>
      <c r="HJ171" s="32"/>
      <c r="HK171" s="32"/>
      <c r="HL171" s="32"/>
      <c r="HM171" s="32"/>
      <c r="HN171" s="32"/>
      <c r="HO171" s="32"/>
      <c r="HP171" s="32"/>
      <c r="HQ171" s="32"/>
      <c r="HR171" s="32"/>
      <c r="HS171" s="32"/>
      <c r="HT171" s="32"/>
      <c r="HU171" s="32"/>
      <c r="HV171" s="32"/>
      <c r="HW171" s="32"/>
      <c r="HX171" s="32"/>
      <c r="HY171" s="32"/>
      <c r="HZ171" s="32"/>
      <c r="IA171" s="32"/>
      <c r="IB171" s="32"/>
      <c r="IC171" s="32"/>
      <c r="ID171" s="32"/>
      <c r="IE171" s="32"/>
      <c r="IF171" s="32"/>
      <c r="IG171" s="32"/>
      <c r="IH171" s="32"/>
      <c r="II171" s="32"/>
      <c r="IJ171" s="32"/>
      <c r="IK171" s="32"/>
      <c r="IL171" s="32"/>
      <c r="IM171" s="32"/>
      <c r="IN171" s="32"/>
      <c r="IO171" s="32"/>
      <c r="IP171" s="32"/>
      <c r="IQ171" s="32"/>
      <c r="IR171" s="32"/>
      <c r="IS171" s="32"/>
      <c r="IT171" s="32"/>
      <c r="IU171" s="32"/>
      <c r="IV171" s="32"/>
    </row>
    <row r="172" spans="1:256" x14ac:dyDescent="0.25">
      <c r="A172" s="61" t="s">
        <v>2457</v>
      </c>
      <c r="B172" s="56"/>
      <c r="C172" s="56"/>
      <c r="D172" s="56"/>
      <c r="E172" s="56"/>
      <c r="F172" s="56"/>
      <c r="G172" s="56"/>
      <c r="H172" s="56"/>
      <c r="I172" s="56"/>
      <c r="J172" s="56"/>
      <c r="K172" s="56"/>
      <c r="L172" s="56"/>
      <c r="M172" s="32"/>
      <c r="N172" s="32"/>
      <c r="O172" s="32"/>
      <c r="P172" s="32"/>
      <c r="Q172" s="32"/>
      <c r="R172" s="32"/>
      <c r="S172" s="32"/>
      <c r="T172" s="32"/>
      <c r="V172" s="32"/>
      <c r="W172" s="32"/>
      <c r="X172" s="32"/>
      <c r="Y172" s="32"/>
      <c r="Z172" s="32"/>
      <c r="AA172" s="32"/>
      <c r="AB172" s="32"/>
      <c r="AC172" s="32"/>
      <c r="AD172" s="32"/>
      <c r="AE172" s="32"/>
      <c r="AF172" s="32"/>
      <c r="AG172" s="32"/>
      <c r="AH172" s="32"/>
      <c r="AI172" s="32"/>
      <c r="AJ172" s="32"/>
      <c r="AK172" s="32"/>
      <c r="AL172" s="32"/>
      <c r="AM172" s="32"/>
      <c r="AN172" s="32"/>
      <c r="AO172" s="32"/>
      <c r="AP172" s="32"/>
      <c r="AQ172" s="32"/>
      <c r="AR172" s="32"/>
      <c r="AS172" s="32"/>
      <c r="AT172" s="32"/>
      <c r="AU172" s="32"/>
      <c r="AV172" s="32"/>
      <c r="AW172" s="32"/>
      <c r="AX172" s="32"/>
      <c r="AY172" s="32"/>
      <c r="AZ172" s="32"/>
      <c r="BA172" s="32"/>
      <c r="BB172" s="32"/>
      <c r="BC172" s="32"/>
      <c r="BD172" s="32"/>
      <c r="BE172" s="32"/>
      <c r="BF172" s="32"/>
      <c r="BG172" s="32"/>
      <c r="BH172" s="32"/>
      <c r="BI172" s="32"/>
      <c r="BJ172" s="32"/>
      <c r="BK172" s="32"/>
      <c r="BL172" s="32"/>
      <c r="BM172" s="32"/>
      <c r="BN172" s="32"/>
      <c r="BO172" s="32"/>
      <c r="BP172" s="32"/>
      <c r="BQ172" s="32"/>
      <c r="BR172" s="32"/>
      <c r="BS172" s="32"/>
      <c r="BT172" s="32"/>
      <c r="BU172" s="32"/>
      <c r="BV172" s="32"/>
      <c r="BW172" s="32"/>
      <c r="BX172" s="32"/>
      <c r="BY172" s="32"/>
      <c r="BZ172" s="32"/>
      <c r="CA172" s="32"/>
      <c r="CB172" s="32"/>
      <c r="CC172" s="32"/>
      <c r="CD172" s="32"/>
      <c r="CE172" s="32"/>
      <c r="CF172" s="32"/>
      <c r="CG172" s="32"/>
      <c r="CH172" s="32"/>
      <c r="CI172" s="32"/>
      <c r="CJ172" s="32"/>
      <c r="CK172" s="32"/>
      <c r="CL172" s="32"/>
      <c r="CM172" s="32"/>
      <c r="CN172" s="32"/>
      <c r="CO172" s="32"/>
      <c r="CP172" s="32"/>
      <c r="CQ172" s="32"/>
      <c r="CR172" s="32"/>
      <c r="CS172" s="32"/>
      <c r="CT172" s="32"/>
      <c r="CU172" s="32"/>
      <c r="CV172" s="32"/>
      <c r="CW172" s="32"/>
      <c r="CX172" s="32"/>
      <c r="CY172" s="32"/>
      <c r="CZ172" s="32"/>
      <c r="DA172" s="32"/>
      <c r="DB172" s="32"/>
      <c r="DC172" s="32"/>
      <c r="DD172" s="32"/>
      <c r="DE172" s="32"/>
      <c r="DF172" s="32"/>
      <c r="DG172" s="32"/>
      <c r="DH172" s="32"/>
      <c r="DI172" s="32"/>
      <c r="DJ172" s="32"/>
      <c r="DK172" s="32"/>
      <c r="DL172" s="32"/>
      <c r="DM172" s="32"/>
      <c r="DN172" s="32"/>
      <c r="DO172" s="32"/>
      <c r="DP172" s="32"/>
      <c r="DQ172" s="32"/>
      <c r="DR172" s="32"/>
      <c r="DS172" s="32"/>
      <c r="DT172" s="32"/>
      <c r="DU172" s="32"/>
      <c r="DV172" s="32"/>
      <c r="DW172" s="32"/>
      <c r="DX172" s="32"/>
      <c r="DY172" s="32"/>
      <c r="DZ172" s="32"/>
      <c r="EA172" s="32"/>
      <c r="EB172" s="32"/>
      <c r="EC172" s="32"/>
      <c r="ED172" s="32"/>
      <c r="EE172" s="32"/>
      <c r="EF172" s="32"/>
      <c r="EG172" s="32"/>
      <c r="EH172" s="32"/>
      <c r="EI172" s="32"/>
      <c r="EJ172" s="32"/>
      <c r="EK172" s="32"/>
      <c r="EL172" s="32"/>
      <c r="EM172" s="32"/>
      <c r="EN172" s="32"/>
      <c r="EO172" s="32"/>
      <c r="EP172" s="32"/>
      <c r="EQ172" s="32"/>
      <c r="ER172" s="32"/>
      <c r="ES172" s="32"/>
      <c r="ET172" s="32"/>
      <c r="EU172" s="32"/>
      <c r="EV172" s="32"/>
      <c r="EW172" s="32"/>
      <c r="EX172" s="32"/>
      <c r="EY172" s="32"/>
      <c r="EZ172" s="32"/>
      <c r="FA172" s="32"/>
      <c r="FB172" s="32"/>
      <c r="FC172" s="32"/>
      <c r="FD172" s="32"/>
      <c r="FE172" s="32"/>
      <c r="FF172" s="32"/>
      <c r="FG172" s="32"/>
      <c r="FH172" s="32"/>
      <c r="FI172" s="32"/>
      <c r="FJ172" s="32"/>
      <c r="FK172" s="32"/>
      <c r="FL172" s="32"/>
      <c r="FM172" s="32"/>
      <c r="FN172" s="32"/>
      <c r="FO172" s="32"/>
      <c r="FP172" s="32"/>
      <c r="FQ172" s="32"/>
      <c r="FR172" s="32"/>
      <c r="FS172" s="32"/>
      <c r="FT172" s="32"/>
      <c r="FU172" s="32"/>
      <c r="FV172" s="32"/>
      <c r="FW172" s="32"/>
      <c r="FX172" s="32"/>
      <c r="FY172" s="32"/>
      <c r="FZ172" s="32"/>
      <c r="GA172" s="32"/>
      <c r="GB172" s="32"/>
      <c r="GC172" s="32"/>
      <c r="GD172" s="32"/>
      <c r="GE172" s="32"/>
      <c r="GF172" s="32"/>
      <c r="GG172" s="32"/>
      <c r="GH172" s="32"/>
      <c r="GI172" s="32"/>
      <c r="GJ172" s="32"/>
      <c r="GK172" s="32"/>
      <c r="GL172" s="32"/>
      <c r="GM172" s="32"/>
      <c r="GN172" s="32"/>
      <c r="GO172" s="32"/>
      <c r="GP172" s="32"/>
      <c r="GQ172" s="32"/>
      <c r="GR172" s="32"/>
      <c r="GS172" s="32"/>
      <c r="GT172" s="32"/>
      <c r="GU172" s="32"/>
      <c r="GV172" s="32"/>
      <c r="GW172" s="32"/>
      <c r="GX172" s="32"/>
      <c r="GY172" s="32"/>
      <c r="GZ172" s="32"/>
      <c r="HA172" s="32"/>
      <c r="HB172" s="32"/>
      <c r="HC172" s="32"/>
      <c r="HD172" s="32"/>
      <c r="HE172" s="32"/>
      <c r="HF172" s="32"/>
      <c r="HG172" s="32"/>
      <c r="HH172" s="32"/>
      <c r="HI172" s="32"/>
      <c r="HJ172" s="32"/>
      <c r="HK172" s="32"/>
      <c r="HL172" s="32"/>
      <c r="HM172" s="32"/>
      <c r="HN172" s="32"/>
      <c r="HO172" s="32"/>
      <c r="HP172" s="32"/>
      <c r="HQ172" s="32"/>
      <c r="HR172" s="32"/>
      <c r="HS172" s="32"/>
      <c r="HT172" s="32"/>
      <c r="HU172" s="32"/>
      <c r="HV172" s="32"/>
      <c r="HW172" s="32"/>
      <c r="HX172" s="32"/>
      <c r="HY172" s="32"/>
      <c r="HZ172" s="32"/>
      <c r="IA172" s="32"/>
      <c r="IB172" s="32"/>
      <c r="IC172" s="32"/>
      <c r="ID172" s="32"/>
      <c r="IE172" s="32"/>
      <c r="IF172" s="32"/>
      <c r="IG172" s="32"/>
      <c r="IH172" s="32"/>
      <c r="II172" s="32"/>
      <c r="IJ172" s="32"/>
      <c r="IK172" s="32"/>
      <c r="IL172" s="32"/>
      <c r="IM172" s="32"/>
      <c r="IN172" s="32"/>
      <c r="IO172" s="32"/>
      <c r="IP172" s="32"/>
      <c r="IQ172" s="32"/>
      <c r="IR172" s="32"/>
      <c r="IS172" s="32"/>
      <c r="IT172" s="32"/>
      <c r="IU172" s="32"/>
      <c r="IV172" s="32"/>
    </row>
    <row r="173" spans="1:256" x14ac:dyDescent="0.25">
      <c r="A173" s="61" t="s">
        <v>2456</v>
      </c>
      <c r="B173" s="56"/>
      <c r="C173" s="56"/>
      <c r="D173" s="56"/>
      <c r="E173" s="56"/>
      <c r="F173" s="56"/>
      <c r="G173" s="56"/>
      <c r="H173" s="56"/>
      <c r="I173" s="56"/>
      <c r="J173" s="56"/>
      <c r="K173" s="56"/>
      <c r="L173" s="56"/>
      <c r="M173" s="32"/>
      <c r="N173" s="32"/>
      <c r="O173" s="32"/>
      <c r="P173" s="32"/>
      <c r="Q173" s="32"/>
      <c r="R173" s="32"/>
      <c r="S173" s="32"/>
      <c r="T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c r="AY173" s="32"/>
      <c r="AZ173" s="32"/>
      <c r="BA173" s="32"/>
      <c r="BB173" s="32"/>
      <c r="BC173" s="32"/>
      <c r="BD173" s="32"/>
      <c r="BE173" s="32"/>
      <c r="BF173" s="32"/>
      <c r="BG173" s="32"/>
      <c r="BH173" s="32"/>
      <c r="BI173" s="32"/>
      <c r="BJ173" s="32"/>
      <c r="BK173" s="32"/>
      <c r="BL173" s="32"/>
      <c r="BM173" s="32"/>
      <c r="BN173" s="32"/>
      <c r="BO173" s="32"/>
      <c r="BP173" s="32"/>
      <c r="BQ173" s="32"/>
      <c r="BR173" s="32"/>
      <c r="BS173" s="32"/>
      <c r="BT173" s="32"/>
      <c r="BU173" s="32"/>
      <c r="BV173" s="32"/>
      <c r="BW173" s="32"/>
      <c r="BX173" s="32"/>
      <c r="BY173" s="32"/>
      <c r="BZ173" s="32"/>
      <c r="CA173" s="32"/>
      <c r="CB173" s="32"/>
      <c r="CC173" s="32"/>
      <c r="CD173" s="32"/>
      <c r="CE173" s="32"/>
      <c r="CF173" s="32"/>
      <c r="CG173" s="32"/>
      <c r="CH173" s="32"/>
      <c r="CI173" s="32"/>
      <c r="CJ173" s="32"/>
      <c r="CK173" s="32"/>
      <c r="CL173" s="32"/>
      <c r="CM173" s="32"/>
      <c r="CN173" s="32"/>
      <c r="CO173" s="32"/>
      <c r="CP173" s="32"/>
      <c r="CQ173" s="32"/>
      <c r="CR173" s="32"/>
      <c r="CS173" s="32"/>
      <c r="CT173" s="32"/>
      <c r="CU173" s="32"/>
      <c r="CV173" s="32"/>
      <c r="CW173" s="32"/>
      <c r="CX173" s="32"/>
      <c r="CY173" s="32"/>
      <c r="CZ173" s="32"/>
      <c r="DA173" s="32"/>
      <c r="DB173" s="32"/>
      <c r="DC173" s="32"/>
      <c r="DD173" s="32"/>
      <c r="DE173" s="32"/>
      <c r="DF173" s="32"/>
      <c r="DG173" s="32"/>
      <c r="DH173" s="32"/>
      <c r="DI173" s="32"/>
      <c r="DJ173" s="32"/>
      <c r="DK173" s="32"/>
      <c r="DL173" s="32"/>
      <c r="DM173" s="32"/>
      <c r="DN173" s="32"/>
      <c r="DO173" s="32"/>
      <c r="DP173" s="32"/>
      <c r="DQ173" s="32"/>
      <c r="DR173" s="32"/>
      <c r="DS173" s="32"/>
      <c r="DT173" s="32"/>
      <c r="DU173" s="32"/>
      <c r="DV173" s="32"/>
      <c r="DW173" s="32"/>
      <c r="DX173" s="32"/>
      <c r="DY173" s="32"/>
      <c r="DZ173" s="32"/>
      <c r="EA173" s="32"/>
      <c r="EB173" s="32"/>
      <c r="EC173" s="32"/>
      <c r="ED173" s="32"/>
      <c r="EE173" s="32"/>
      <c r="EF173" s="32"/>
      <c r="EG173" s="32"/>
      <c r="EH173" s="32"/>
      <c r="EI173" s="32"/>
      <c r="EJ173" s="32"/>
      <c r="EK173" s="32"/>
      <c r="EL173" s="32"/>
      <c r="EM173" s="32"/>
      <c r="EN173" s="32"/>
      <c r="EO173" s="32"/>
      <c r="EP173" s="32"/>
      <c r="EQ173" s="32"/>
      <c r="ER173" s="32"/>
      <c r="ES173" s="32"/>
      <c r="ET173" s="32"/>
      <c r="EU173" s="32"/>
      <c r="EV173" s="32"/>
      <c r="EW173" s="32"/>
      <c r="EX173" s="32"/>
      <c r="EY173" s="32"/>
      <c r="EZ173" s="32"/>
      <c r="FA173" s="32"/>
      <c r="FB173" s="32"/>
      <c r="FC173" s="32"/>
      <c r="FD173" s="32"/>
      <c r="FE173" s="32"/>
      <c r="FF173" s="32"/>
      <c r="FG173" s="32"/>
      <c r="FH173" s="32"/>
      <c r="FI173" s="32"/>
      <c r="FJ173" s="32"/>
      <c r="FK173" s="32"/>
      <c r="FL173" s="32"/>
      <c r="FM173" s="32"/>
      <c r="FN173" s="32"/>
      <c r="FO173" s="32"/>
      <c r="FP173" s="32"/>
      <c r="FQ173" s="32"/>
      <c r="FR173" s="32"/>
      <c r="FS173" s="32"/>
      <c r="FT173" s="32"/>
      <c r="FU173" s="32"/>
      <c r="FV173" s="32"/>
      <c r="FW173" s="32"/>
      <c r="FX173" s="32"/>
      <c r="FY173" s="32"/>
      <c r="FZ173" s="32"/>
      <c r="GA173" s="32"/>
      <c r="GB173" s="32"/>
      <c r="GC173" s="32"/>
      <c r="GD173" s="32"/>
      <c r="GE173" s="32"/>
      <c r="GF173" s="32"/>
      <c r="GG173" s="32"/>
      <c r="GH173" s="32"/>
      <c r="GI173" s="32"/>
      <c r="GJ173" s="32"/>
      <c r="GK173" s="32"/>
      <c r="GL173" s="32"/>
      <c r="GM173" s="32"/>
      <c r="GN173" s="32"/>
      <c r="GO173" s="32"/>
      <c r="GP173" s="32"/>
      <c r="GQ173" s="32"/>
      <c r="GR173" s="32"/>
      <c r="GS173" s="32"/>
      <c r="GT173" s="32"/>
      <c r="GU173" s="32"/>
      <c r="GV173" s="32"/>
      <c r="GW173" s="32"/>
      <c r="GX173" s="32"/>
      <c r="GY173" s="32"/>
      <c r="GZ173" s="32"/>
      <c r="HA173" s="32"/>
      <c r="HB173" s="32"/>
      <c r="HC173" s="32"/>
      <c r="HD173" s="32"/>
      <c r="HE173" s="32"/>
      <c r="HF173" s="32"/>
      <c r="HG173" s="32"/>
      <c r="HH173" s="32"/>
      <c r="HI173" s="32"/>
      <c r="HJ173" s="32"/>
      <c r="HK173" s="32"/>
      <c r="HL173" s="32"/>
      <c r="HM173" s="32"/>
      <c r="HN173" s="32"/>
      <c r="HO173" s="32"/>
      <c r="HP173" s="32"/>
      <c r="HQ173" s="32"/>
      <c r="HR173" s="32"/>
      <c r="HS173" s="32"/>
      <c r="HT173" s="32"/>
      <c r="HU173" s="32"/>
      <c r="HV173" s="32"/>
      <c r="HW173" s="32"/>
      <c r="HX173" s="32"/>
      <c r="HY173" s="32"/>
      <c r="HZ173" s="32"/>
      <c r="IA173" s="32"/>
      <c r="IB173" s="32"/>
      <c r="IC173" s="32"/>
      <c r="ID173" s="32"/>
      <c r="IE173" s="32"/>
      <c r="IF173" s="32"/>
      <c r="IG173" s="32"/>
      <c r="IH173" s="32"/>
      <c r="II173" s="32"/>
      <c r="IJ173" s="32"/>
      <c r="IK173" s="32"/>
      <c r="IL173" s="32"/>
      <c r="IM173" s="32"/>
      <c r="IN173" s="32"/>
      <c r="IO173" s="32"/>
      <c r="IP173" s="32"/>
      <c r="IQ173" s="32"/>
      <c r="IR173" s="32"/>
      <c r="IS173" s="32"/>
      <c r="IT173" s="32"/>
      <c r="IU173" s="32"/>
      <c r="IV173" s="32"/>
    </row>
    <row r="174" spans="1:256" x14ac:dyDescent="0.25">
      <c r="A174" s="61" t="s">
        <v>1773</v>
      </c>
      <c r="B174" s="56"/>
      <c r="C174" s="56"/>
      <c r="D174" s="56"/>
      <c r="E174" s="56"/>
      <c r="F174" s="56"/>
      <c r="G174" s="56"/>
      <c r="H174" s="56"/>
      <c r="I174" s="56"/>
      <c r="J174" s="56"/>
      <c r="K174" s="56"/>
      <c r="L174" s="56"/>
      <c r="M174" s="32"/>
      <c r="N174" s="32"/>
      <c r="O174" s="32"/>
      <c r="P174" s="32"/>
      <c r="Q174" s="32"/>
      <c r="R174" s="32"/>
      <c r="S174" s="32"/>
      <c r="T174" s="32"/>
      <c r="V174" s="32"/>
      <c r="W174" s="32"/>
      <c r="X174" s="32"/>
      <c r="Y174" s="32"/>
      <c r="Z174" s="32"/>
      <c r="AA174" s="32"/>
      <c r="AB174" s="32"/>
      <c r="AC174" s="32"/>
      <c r="AD174" s="32"/>
      <c r="AE174" s="32"/>
      <c r="AF174" s="32"/>
      <c r="AG174" s="32"/>
      <c r="AH174" s="32"/>
      <c r="AI174" s="32"/>
      <c r="AJ174" s="32"/>
      <c r="AK174" s="32"/>
      <c r="AL174" s="32"/>
      <c r="AM174" s="32"/>
      <c r="AN174" s="32"/>
      <c r="AO174" s="32"/>
      <c r="AP174" s="32"/>
      <c r="AQ174" s="32"/>
      <c r="AR174" s="32"/>
      <c r="AS174" s="32"/>
      <c r="AT174" s="32"/>
      <c r="AU174" s="32"/>
      <c r="AV174" s="32"/>
      <c r="AW174" s="32"/>
      <c r="AX174" s="32"/>
      <c r="AY174" s="32"/>
      <c r="AZ174" s="32"/>
      <c r="BA174" s="32"/>
      <c r="BB174" s="32"/>
      <c r="BC174" s="32"/>
      <c r="BD174" s="32"/>
      <c r="BE174" s="32"/>
      <c r="BF174" s="32"/>
      <c r="BG174" s="32"/>
      <c r="BH174" s="32"/>
      <c r="BI174" s="32"/>
      <c r="BJ174" s="32"/>
      <c r="BK174" s="32"/>
      <c r="BL174" s="32"/>
      <c r="BM174" s="32"/>
      <c r="BN174" s="32"/>
      <c r="BO174" s="32"/>
      <c r="BP174" s="32"/>
      <c r="BQ174" s="32"/>
      <c r="BR174" s="32"/>
      <c r="BS174" s="32"/>
      <c r="BT174" s="32"/>
      <c r="BU174" s="32"/>
      <c r="BV174" s="32"/>
      <c r="BW174" s="32"/>
      <c r="BX174" s="32"/>
      <c r="BY174" s="32"/>
      <c r="BZ174" s="32"/>
      <c r="CA174" s="32"/>
      <c r="CB174" s="32"/>
      <c r="CC174" s="32"/>
      <c r="CD174" s="32"/>
      <c r="CE174" s="32"/>
      <c r="CF174" s="32"/>
      <c r="CG174" s="32"/>
      <c r="CH174" s="32"/>
      <c r="CI174" s="32"/>
      <c r="CJ174" s="32"/>
      <c r="CK174" s="32"/>
      <c r="CL174" s="32"/>
      <c r="CM174" s="32"/>
      <c r="CN174" s="32"/>
      <c r="CO174" s="32"/>
      <c r="CP174" s="32"/>
      <c r="CQ174" s="32"/>
      <c r="CR174" s="32"/>
      <c r="CS174" s="32"/>
      <c r="CT174" s="32"/>
      <c r="CU174" s="32"/>
      <c r="CV174" s="32"/>
      <c r="CW174" s="32"/>
      <c r="CX174" s="32"/>
      <c r="CY174" s="32"/>
      <c r="CZ174" s="32"/>
      <c r="DA174" s="32"/>
      <c r="DB174" s="32"/>
      <c r="DC174" s="32"/>
      <c r="DD174" s="32"/>
      <c r="DE174" s="32"/>
      <c r="DF174" s="32"/>
      <c r="DG174" s="32"/>
      <c r="DH174" s="32"/>
      <c r="DI174" s="32"/>
      <c r="DJ174" s="32"/>
      <c r="DK174" s="32"/>
      <c r="DL174" s="32"/>
      <c r="DM174" s="32"/>
      <c r="DN174" s="32"/>
      <c r="DO174" s="32"/>
      <c r="DP174" s="32"/>
      <c r="DQ174" s="32"/>
      <c r="DR174" s="32"/>
      <c r="DS174" s="32"/>
      <c r="DT174" s="32"/>
      <c r="DU174" s="32"/>
      <c r="DV174" s="32"/>
      <c r="DW174" s="32"/>
      <c r="DX174" s="32"/>
      <c r="DY174" s="32"/>
      <c r="DZ174" s="32"/>
      <c r="EA174" s="32"/>
      <c r="EB174" s="32"/>
      <c r="EC174" s="32"/>
      <c r="ED174" s="32"/>
      <c r="EE174" s="32"/>
      <c r="EF174" s="32"/>
      <c r="EG174" s="32"/>
      <c r="EH174" s="32"/>
      <c r="EI174" s="32"/>
      <c r="EJ174" s="32"/>
      <c r="EK174" s="32"/>
      <c r="EL174" s="32"/>
      <c r="EM174" s="32"/>
      <c r="EN174" s="32"/>
      <c r="EO174" s="32"/>
      <c r="EP174" s="32"/>
      <c r="EQ174" s="32"/>
      <c r="ER174" s="32"/>
      <c r="ES174" s="32"/>
      <c r="ET174" s="32"/>
      <c r="EU174" s="32"/>
      <c r="EV174" s="32"/>
      <c r="EW174" s="32"/>
      <c r="EX174" s="32"/>
      <c r="EY174" s="32"/>
      <c r="EZ174" s="32"/>
      <c r="FA174" s="32"/>
      <c r="FB174" s="32"/>
      <c r="FC174" s="32"/>
      <c r="FD174" s="32"/>
      <c r="FE174" s="32"/>
      <c r="FF174" s="32"/>
      <c r="FG174" s="32"/>
      <c r="FH174" s="32"/>
      <c r="FI174" s="32"/>
      <c r="FJ174" s="32"/>
      <c r="FK174" s="32"/>
      <c r="FL174" s="32"/>
      <c r="FM174" s="32"/>
      <c r="FN174" s="32"/>
      <c r="FO174" s="32"/>
      <c r="FP174" s="32"/>
      <c r="FQ174" s="32"/>
      <c r="FR174" s="32"/>
      <c r="FS174" s="32"/>
      <c r="FT174" s="32"/>
      <c r="FU174" s="32"/>
      <c r="FV174" s="32"/>
      <c r="FW174" s="32"/>
      <c r="FX174" s="32"/>
      <c r="FY174" s="32"/>
      <c r="FZ174" s="32"/>
      <c r="GA174" s="32"/>
      <c r="GB174" s="32"/>
      <c r="GC174" s="32"/>
      <c r="GD174" s="32"/>
      <c r="GE174" s="32"/>
      <c r="GF174" s="32"/>
      <c r="GG174" s="32"/>
      <c r="GH174" s="32"/>
      <c r="GI174" s="32"/>
      <c r="GJ174" s="32"/>
      <c r="GK174" s="32"/>
      <c r="GL174" s="32"/>
      <c r="GM174" s="32"/>
      <c r="GN174" s="32"/>
      <c r="GO174" s="32"/>
      <c r="GP174" s="32"/>
      <c r="GQ174" s="32"/>
      <c r="GR174" s="32"/>
      <c r="GS174" s="32"/>
      <c r="GT174" s="32"/>
      <c r="GU174" s="32"/>
      <c r="GV174" s="32"/>
      <c r="GW174" s="32"/>
      <c r="GX174" s="32"/>
      <c r="GY174" s="32"/>
      <c r="GZ174" s="32"/>
      <c r="HA174" s="32"/>
      <c r="HB174" s="32"/>
      <c r="HC174" s="32"/>
      <c r="HD174" s="32"/>
      <c r="HE174" s="32"/>
      <c r="HF174" s="32"/>
      <c r="HG174" s="32"/>
      <c r="HH174" s="32"/>
      <c r="HI174" s="32"/>
      <c r="HJ174" s="32"/>
      <c r="HK174" s="32"/>
      <c r="HL174" s="32"/>
      <c r="HM174" s="32"/>
      <c r="HN174" s="32"/>
      <c r="HO174" s="32"/>
      <c r="HP174" s="32"/>
      <c r="HQ174" s="32"/>
      <c r="HR174" s="32"/>
      <c r="HS174" s="32"/>
      <c r="HT174" s="32"/>
      <c r="HU174" s="32"/>
      <c r="HV174" s="32"/>
      <c r="HW174" s="32"/>
      <c r="HX174" s="32"/>
      <c r="HY174" s="32"/>
      <c r="HZ174" s="32"/>
      <c r="IA174" s="32"/>
      <c r="IB174" s="32"/>
      <c r="IC174" s="32"/>
      <c r="ID174" s="32"/>
      <c r="IE174" s="32"/>
      <c r="IF174" s="32"/>
      <c r="IG174" s="32"/>
      <c r="IH174" s="32"/>
      <c r="II174" s="32"/>
      <c r="IJ174" s="32"/>
      <c r="IK174" s="32"/>
      <c r="IL174" s="32"/>
      <c r="IM174" s="32"/>
      <c r="IN174" s="32"/>
      <c r="IO174" s="32"/>
      <c r="IP174" s="32"/>
      <c r="IQ174" s="32"/>
      <c r="IR174" s="32"/>
      <c r="IS174" s="32"/>
      <c r="IT174" s="32"/>
      <c r="IU174" s="32"/>
      <c r="IV174" s="32"/>
    </row>
    <row r="175" spans="1:256" x14ac:dyDescent="0.25">
      <c r="A175" s="61" t="s">
        <v>2516</v>
      </c>
      <c r="B175" s="56"/>
      <c r="C175" s="56"/>
      <c r="D175" s="56"/>
      <c r="E175" s="56"/>
      <c r="F175" s="56"/>
      <c r="G175" s="56"/>
      <c r="H175" s="56"/>
      <c r="I175" s="56"/>
      <c r="J175" s="56"/>
      <c r="K175" s="56"/>
      <c r="L175" s="56"/>
      <c r="M175" s="32"/>
      <c r="N175" s="32"/>
      <c r="O175" s="32"/>
      <c r="P175" s="32"/>
      <c r="Q175" s="32"/>
      <c r="R175" s="32"/>
      <c r="S175" s="32"/>
      <c r="T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c r="AU175" s="32"/>
      <c r="AV175" s="32"/>
      <c r="AW175" s="32"/>
      <c r="AX175" s="32"/>
      <c r="AY175" s="32"/>
      <c r="AZ175" s="32"/>
      <c r="BA175" s="32"/>
      <c r="BB175" s="32"/>
      <c r="BC175" s="32"/>
      <c r="BD175" s="32"/>
      <c r="BE175" s="32"/>
      <c r="BF175" s="32"/>
      <c r="BG175" s="32"/>
      <c r="BH175" s="32"/>
      <c r="BI175" s="32"/>
      <c r="BJ175" s="32"/>
      <c r="BK175" s="32"/>
      <c r="BL175" s="32"/>
      <c r="BM175" s="32"/>
      <c r="BN175" s="32"/>
      <c r="BO175" s="32"/>
      <c r="BP175" s="32"/>
      <c r="BQ175" s="32"/>
      <c r="BR175" s="32"/>
      <c r="BS175" s="32"/>
      <c r="BT175" s="32"/>
      <c r="BU175" s="32"/>
      <c r="BV175" s="32"/>
      <c r="BW175" s="32"/>
      <c r="BX175" s="32"/>
      <c r="BY175" s="32"/>
      <c r="BZ175" s="32"/>
      <c r="CA175" s="32"/>
      <c r="CB175" s="32"/>
      <c r="CC175" s="32"/>
      <c r="CD175" s="32"/>
      <c r="CE175" s="32"/>
      <c r="CF175" s="32"/>
      <c r="CG175" s="32"/>
      <c r="CH175" s="32"/>
      <c r="CI175" s="32"/>
      <c r="CJ175" s="32"/>
      <c r="CK175" s="32"/>
      <c r="CL175" s="32"/>
      <c r="CM175" s="32"/>
      <c r="CN175" s="32"/>
      <c r="CO175" s="32"/>
      <c r="CP175" s="32"/>
      <c r="CQ175" s="32"/>
      <c r="CR175" s="32"/>
      <c r="CS175" s="32"/>
      <c r="CT175" s="32"/>
      <c r="CU175" s="32"/>
      <c r="CV175" s="32"/>
      <c r="CW175" s="32"/>
      <c r="CX175" s="32"/>
      <c r="CY175" s="32"/>
      <c r="CZ175" s="32"/>
      <c r="DA175" s="32"/>
      <c r="DB175" s="32"/>
      <c r="DC175" s="32"/>
      <c r="DD175" s="32"/>
      <c r="DE175" s="32"/>
      <c r="DF175" s="32"/>
      <c r="DG175" s="32"/>
      <c r="DH175" s="32"/>
      <c r="DI175" s="32"/>
      <c r="DJ175" s="32"/>
      <c r="DK175" s="32"/>
      <c r="DL175" s="32"/>
      <c r="DM175" s="32"/>
      <c r="DN175" s="32"/>
      <c r="DO175" s="32"/>
      <c r="DP175" s="32"/>
      <c r="DQ175" s="32"/>
      <c r="DR175" s="32"/>
      <c r="DS175" s="32"/>
      <c r="DT175" s="32"/>
      <c r="DU175" s="32"/>
      <c r="DV175" s="32"/>
      <c r="DW175" s="32"/>
      <c r="DX175" s="32"/>
      <c r="DY175" s="32"/>
      <c r="DZ175" s="32"/>
      <c r="EA175" s="32"/>
      <c r="EB175" s="32"/>
      <c r="EC175" s="32"/>
      <c r="ED175" s="32"/>
      <c r="EE175" s="32"/>
      <c r="EF175" s="32"/>
      <c r="EG175" s="32"/>
      <c r="EH175" s="32"/>
      <c r="EI175" s="32"/>
      <c r="EJ175" s="32"/>
      <c r="EK175" s="32"/>
      <c r="EL175" s="32"/>
      <c r="EM175" s="32"/>
      <c r="EN175" s="32"/>
      <c r="EO175" s="32"/>
      <c r="EP175" s="32"/>
      <c r="EQ175" s="32"/>
      <c r="ER175" s="32"/>
      <c r="ES175" s="32"/>
      <c r="ET175" s="32"/>
      <c r="EU175" s="32"/>
      <c r="EV175" s="32"/>
      <c r="EW175" s="32"/>
      <c r="EX175" s="32"/>
      <c r="EY175" s="32"/>
      <c r="EZ175" s="32"/>
      <c r="FA175" s="32"/>
      <c r="FB175" s="32"/>
      <c r="FC175" s="32"/>
      <c r="FD175" s="32"/>
      <c r="FE175" s="32"/>
      <c r="FF175" s="32"/>
      <c r="FG175" s="32"/>
      <c r="FH175" s="32"/>
      <c r="FI175" s="32"/>
      <c r="FJ175" s="32"/>
      <c r="FK175" s="32"/>
      <c r="FL175" s="32"/>
      <c r="FM175" s="32"/>
      <c r="FN175" s="32"/>
      <c r="FO175" s="32"/>
      <c r="FP175" s="32"/>
      <c r="FQ175" s="32"/>
      <c r="FR175" s="32"/>
      <c r="FS175" s="32"/>
      <c r="FT175" s="32"/>
      <c r="FU175" s="32"/>
      <c r="FV175" s="32"/>
      <c r="FW175" s="32"/>
      <c r="FX175" s="32"/>
      <c r="FY175" s="32"/>
      <c r="FZ175" s="32"/>
      <c r="GA175" s="32"/>
      <c r="GB175" s="32"/>
      <c r="GC175" s="32"/>
      <c r="GD175" s="32"/>
      <c r="GE175" s="32"/>
      <c r="GF175" s="32"/>
      <c r="GG175" s="32"/>
      <c r="GH175" s="32"/>
      <c r="GI175" s="32"/>
      <c r="GJ175" s="32"/>
      <c r="GK175" s="32"/>
      <c r="GL175" s="32"/>
      <c r="GM175" s="32"/>
      <c r="GN175" s="32"/>
      <c r="GO175" s="32"/>
      <c r="GP175" s="32"/>
      <c r="GQ175" s="32"/>
      <c r="GR175" s="32"/>
      <c r="GS175" s="32"/>
      <c r="GT175" s="32"/>
      <c r="GU175" s="32"/>
      <c r="GV175" s="32"/>
      <c r="GW175" s="32"/>
      <c r="GX175" s="32"/>
      <c r="GY175" s="32"/>
      <c r="GZ175" s="32"/>
      <c r="HA175" s="32"/>
      <c r="HB175" s="32"/>
      <c r="HC175" s="32"/>
      <c r="HD175" s="32"/>
      <c r="HE175" s="32"/>
      <c r="HF175" s="32"/>
      <c r="HG175" s="32"/>
      <c r="HH175" s="32"/>
      <c r="HI175" s="32"/>
      <c r="HJ175" s="32"/>
      <c r="HK175" s="32"/>
      <c r="HL175" s="32"/>
      <c r="HM175" s="32"/>
      <c r="HN175" s="32"/>
      <c r="HO175" s="32"/>
      <c r="HP175" s="32"/>
      <c r="HQ175" s="32"/>
      <c r="HR175" s="32"/>
      <c r="HS175" s="32"/>
      <c r="HT175" s="32"/>
      <c r="HU175" s="32"/>
      <c r="HV175" s="32"/>
      <c r="HW175" s="32"/>
      <c r="HX175" s="32"/>
      <c r="HY175" s="32"/>
      <c r="HZ175" s="32"/>
      <c r="IA175" s="32"/>
      <c r="IB175" s="32"/>
      <c r="IC175" s="32"/>
      <c r="ID175" s="32"/>
      <c r="IE175" s="32"/>
      <c r="IF175" s="32"/>
      <c r="IG175" s="32"/>
      <c r="IH175" s="32"/>
      <c r="II175" s="32"/>
      <c r="IJ175" s="32"/>
      <c r="IK175" s="32"/>
      <c r="IL175" s="32"/>
      <c r="IM175" s="32"/>
      <c r="IN175" s="32"/>
      <c r="IO175" s="32"/>
      <c r="IP175" s="32"/>
      <c r="IQ175" s="32"/>
      <c r="IR175" s="32"/>
      <c r="IS175" s="32"/>
      <c r="IT175" s="32"/>
      <c r="IU175" s="32"/>
      <c r="IV175" s="32"/>
    </row>
    <row r="176" spans="1:256" x14ac:dyDescent="0.25">
      <c r="A176" s="61" t="s">
        <v>41</v>
      </c>
      <c r="B176" s="56"/>
      <c r="C176" s="56"/>
      <c r="D176" s="56"/>
      <c r="E176" s="56"/>
      <c r="F176" s="56"/>
      <c r="G176" s="56"/>
      <c r="H176" s="56"/>
      <c r="I176" s="56"/>
      <c r="J176" s="56"/>
      <c r="K176" s="56"/>
      <c r="L176" s="56"/>
      <c r="M176" s="32"/>
      <c r="N176" s="32"/>
      <c r="O176" s="32"/>
      <c r="P176" s="32"/>
      <c r="Q176" s="32"/>
      <c r="R176" s="32"/>
      <c r="S176" s="32"/>
      <c r="T176" s="32"/>
      <c r="V176" s="32"/>
      <c r="W176" s="32"/>
      <c r="X176" s="32"/>
      <c r="Y176" s="32"/>
      <c r="Z176" s="32"/>
      <c r="AA176" s="32"/>
      <c r="AB176" s="32"/>
      <c r="AC176" s="32"/>
      <c r="AD176" s="32"/>
      <c r="AE176" s="32"/>
      <c r="AF176" s="32"/>
      <c r="AG176" s="32"/>
      <c r="AH176" s="32"/>
      <c r="AI176" s="32"/>
      <c r="AJ176" s="32"/>
      <c r="AK176" s="32"/>
      <c r="AL176" s="32"/>
      <c r="AM176" s="32"/>
      <c r="AN176" s="32"/>
      <c r="AO176" s="32"/>
      <c r="AP176" s="32"/>
      <c r="AQ176" s="32"/>
      <c r="AR176" s="32"/>
      <c r="AS176" s="32"/>
      <c r="AT176" s="32"/>
      <c r="AU176" s="32"/>
      <c r="AV176" s="32"/>
      <c r="AW176" s="32"/>
      <c r="AX176" s="32"/>
      <c r="AY176" s="32"/>
      <c r="AZ176" s="32"/>
      <c r="BA176" s="32"/>
      <c r="BB176" s="32"/>
      <c r="BC176" s="32"/>
      <c r="BD176" s="32"/>
      <c r="BE176" s="32"/>
      <c r="BF176" s="32"/>
      <c r="BG176" s="32"/>
      <c r="BH176" s="32"/>
      <c r="BI176" s="32"/>
      <c r="BJ176" s="32"/>
      <c r="BK176" s="32"/>
      <c r="BL176" s="32"/>
      <c r="BM176" s="32"/>
      <c r="BN176" s="32"/>
      <c r="BO176" s="32"/>
      <c r="BP176" s="32"/>
      <c r="BQ176" s="32"/>
      <c r="BR176" s="32"/>
      <c r="BS176" s="32"/>
      <c r="BT176" s="32"/>
      <c r="BU176" s="32"/>
      <c r="BV176" s="32"/>
      <c r="BW176" s="32"/>
      <c r="BX176" s="32"/>
      <c r="BY176" s="32"/>
      <c r="BZ176" s="32"/>
      <c r="CA176" s="32"/>
      <c r="CB176" s="32"/>
      <c r="CC176" s="32"/>
      <c r="CD176" s="32"/>
      <c r="CE176" s="32"/>
      <c r="CF176" s="32"/>
      <c r="CG176" s="32"/>
      <c r="CH176" s="32"/>
      <c r="CI176" s="32"/>
      <c r="CJ176" s="32"/>
      <c r="CK176" s="32"/>
      <c r="CL176" s="32"/>
      <c r="CM176" s="32"/>
      <c r="CN176" s="32"/>
      <c r="CO176" s="32"/>
      <c r="CP176" s="32"/>
      <c r="CQ176" s="32"/>
      <c r="CR176" s="32"/>
      <c r="CS176" s="32"/>
      <c r="CT176" s="32"/>
      <c r="CU176" s="32"/>
      <c r="CV176" s="32"/>
      <c r="CW176" s="32"/>
      <c r="CX176" s="32"/>
      <c r="CY176" s="32"/>
      <c r="CZ176" s="32"/>
      <c r="DA176" s="32"/>
      <c r="DB176" s="32"/>
      <c r="DC176" s="32"/>
      <c r="DD176" s="32"/>
      <c r="DE176" s="32"/>
      <c r="DF176" s="32"/>
      <c r="DG176" s="32"/>
      <c r="DH176" s="32"/>
      <c r="DI176" s="32"/>
      <c r="DJ176" s="32"/>
      <c r="DK176" s="32"/>
      <c r="DL176" s="32"/>
      <c r="DM176" s="32"/>
      <c r="DN176" s="32"/>
      <c r="DO176" s="32"/>
      <c r="DP176" s="32"/>
      <c r="DQ176" s="32"/>
      <c r="DR176" s="32"/>
      <c r="DS176" s="32"/>
      <c r="DT176" s="32"/>
      <c r="DU176" s="32"/>
      <c r="DV176" s="32"/>
      <c r="DW176" s="32"/>
      <c r="DX176" s="32"/>
      <c r="DY176" s="32"/>
      <c r="DZ176" s="32"/>
      <c r="EA176" s="32"/>
      <c r="EB176" s="32"/>
      <c r="EC176" s="32"/>
      <c r="ED176" s="32"/>
      <c r="EE176" s="32"/>
      <c r="EF176" s="32"/>
      <c r="EG176" s="32"/>
      <c r="EH176" s="32"/>
      <c r="EI176" s="32"/>
      <c r="EJ176" s="32"/>
      <c r="EK176" s="32"/>
      <c r="EL176" s="32"/>
      <c r="EM176" s="32"/>
      <c r="EN176" s="32"/>
      <c r="EO176" s="32"/>
      <c r="EP176" s="32"/>
      <c r="EQ176" s="32"/>
      <c r="ER176" s="32"/>
      <c r="ES176" s="32"/>
      <c r="ET176" s="32"/>
      <c r="EU176" s="32"/>
      <c r="EV176" s="32"/>
      <c r="EW176" s="32"/>
      <c r="EX176" s="32"/>
      <c r="EY176" s="32"/>
      <c r="EZ176" s="32"/>
      <c r="FA176" s="32"/>
      <c r="FB176" s="32"/>
      <c r="FC176" s="32"/>
      <c r="FD176" s="32"/>
      <c r="FE176" s="32"/>
      <c r="FF176" s="32"/>
      <c r="FG176" s="32"/>
      <c r="FH176" s="32"/>
      <c r="FI176" s="32"/>
      <c r="FJ176" s="32"/>
      <c r="FK176" s="32"/>
      <c r="FL176" s="32"/>
      <c r="FM176" s="32"/>
      <c r="FN176" s="32"/>
      <c r="FO176" s="32"/>
      <c r="FP176" s="32"/>
      <c r="FQ176" s="32"/>
      <c r="FR176" s="32"/>
      <c r="FS176" s="32"/>
      <c r="FT176" s="32"/>
      <c r="FU176" s="32"/>
      <c r="FV176" s="32"/>
      <c r="FW176" s="32"/>
      <c r="FX176" s="32"/>
      <c r="FY176" s="32"/>
      <c r="FZ176" s="32"/>
      <c r="GA176" s="32"/>
      <c r="GB176" s="32"/>
      <c r="GC176" s="32"/>
      <c r="GD176" s="32"/>
      <c r="GE176" s="32"/>
      <c r="GF176" s="32"/>
      <c r="GG176" s="32"/>
      <c r="GH176" s="32"/>
      <c r="GI176" s="32"/>
      <c r="GJ176" s="32"/>
      <c r="GK176" s="32"/>
      <c r="GL176" s="32"/>
      <c r="GM176" s="32"/>
      <c r="GN176" s="32"/>
      <c r="GO176" s="32"/>
      <c r="GP176" s="32"/>
      <c r="GQ176" s="32"/>
      <c r="GR176" s="32"/>
      <c r="GS176" s="32"/>
      <c r="GT176" s="32"/>
      <c r="GU176" s="32"/>
      <c r="GV176" s="32"/>
      <c r="GW176" s="32"/>
      <c r="GX176" s="32"/>
      <c r="GY176" s="32"/>
      <c r="GZ176" s="32"/>
      <c r="HA176" s="32"/>
      <c r="HB176" s="32"/>
      <c r="HC176" s="32"/>
      <c r="HD176" s="32"/>
      <c r="HE176" s="32"/>
      <c r="HF176" s="32"/>
      <c r="HG176" s="32"/>
      <c r="HH176" s="32"/>
      <c r="HI176" s="32"/>
      <c r="HJ176" s="32"/>
      <c r="HK176" s="32"/>
      <c r="HL176" s="32"/>
      <c r="HM176" s="32"/>
      <c r="HN176" s="32"/>
      <c r="HO176" s="32"/>
      <c r="HP176" s="32"/>
      <c r="HQ176" s="32"/>
      <c r="HR176" s="32"/>
      <c r="HS176" s="32"/>
      <c r="HT176" s="32"/>
      <c r="HU176" s="32"/>
      <c r="HV176" s="32"/>
      <c r="HW176" s="32"/>
      <c r="HX176" s="32"/>
      <c r="HY176" s="32"/>
      <c r="HZ176" s="32"/>
      <c r="IA176" s="32"/>
      <c r="IB176" s="32"/>
      <c r="IC176" s="32"/>
      <c r="ID176" s="32"/>
      <c r="IE176" s="32"/>
      <c r="IF176" s="32"/>
      <c r="IG176" s="32"/>
      <c r="IH176" s="32"/>
      <c r="II176" s="32"/>
      <c r="IJ176" s="32"/>
      <c r="IK176" s="32"/>
      <c r="IL176" s="32"/>
      <c r="IM176" s="32"/>
      <c r="IN176" s="32"/>
      <c r="IO176" s="32"/>
      <c r="IP176" s="32"/>
      <c r="IQ176" s="32"/>
      <c r="IR176" s="32"/>
      <c r="IS176" s="32"/>
      <c r="IT176" s="32"/>
      <c r="IU176" s="32"/>
      <c r="IV176" s="32"/>
    </row>
    <row r="177" spans="1:256" x14ac:dyDescent="0.25">
      <c r="A177" s="61" t="s">
        <v>1344</v>
      </c>
      <c r="B177" s="56"/>
      <c r="C177" s="56"/>
      <c r="D177" s="56"/>
      <c r="E177" s="56"/>
      <c r="F177" s="56"/>
      <c r="G177" s="56"/>
      <c r="H177" s="56"/>
      <c r="I177" s="56"/>
      <c r="J177" s="56"/>
      <c r="K177" s="56"/>
      <c r="L177" s="56"/>
      <c r="M177" s="32"/>
      <c r="N177" s="32"/>
      <c r="O177" s="32"/>
      <c r="P177" s="32"/>
      <c r="Q177" s="32"/>
      <c r="R177" s="32"/>
      <c r="S177" s="32"/>
      <c r="T177" s="32"/>
      <c r="V177" s="32"/>
      <c r="W177" s="32"/>
      <c r="X177" s="32"/>
      <c r="Y177" s="32"/>
      <c r="Z177" s="32"/>
      <c r="AA177" s="32"/>
      <c r="AB177" s="32"/>
      <c r="AC177" s="32"/>
      <c r="AD177" s="32"/>
      <c r="AE177" s="32"/>
      <c r="AF177" s="32"/>
      <c r="AG177" s="32"/>
      <c r="AH177" s="32"/>
      <c r="AI177" s="32"/>
      <c r="AJ177" s="32"/>
      <c r="AK177" s="32"/>
      <c r="AL177" s="32"/>
      <c r="AM177" s="32"/>
      <c r="AN177" s="32"/>
      <c r="AO177" s="32"/>
      <c r="AP177" s="32"/>
      <c r="AQ177" s="32"/>
      <c r="AR177" s="32"/>
      <c r="AS177" s="32"/>
      <c r="AT177" s="32"/>
      <c r="AU177" s="32"/>
      <c r="AV177" s="32"/>
      <c r="AW177" s="32"/>
      <c r="AX177" s="32"/>
      <c r="AY177" s="32"/>
      <c r="AZ177" s="32"/>
      <c r="BA177" s="32"/>
      <c r="BB177" s="32"/>
      <c r="BC177" s="32"/>
      <c r="BD177" s="32"/>
      <c r="BE177" s="32"/>
      <c r="BF177" s="32"/>
      <c r="BG177" s="32"/>
      <c r="BH177" s="32"/>
      <c r="BI177" s="32"/>
      <c r="BJ177" s="32"/>
      <c r="BK177" s="32"/>
      <c r="BL177" s="32"/>
      <c r="BM177" s="32"/>
      <c r="BN177" s="32"/>
      <c r="BO177" s="32"/>
      <c r="BP177" s="32"/>
      <c r="BQ177" s="32"/>
      <c r="BR177" s="32"/>
      <c r="BS177" s="32"/>
      <c r="BT177" s="32"/>
      <c r="BU177" s="32"/>
      <c r="BV177" s="32"/>
      <c r="BW177" s="32"/>
      <c r="BX177" s="32"/>
      <c r="BY177" s="32"/>
      <c r="BZ177" s="32"/>
      <c r="CA177" s="32"/>
      <c r="CB177" s="32"/>
      <c r="CC177" s="32"/>
      <c r="CD177" s="32"/>
      <c r="CE177" s="32"/>
      <c r="CF177" s="32"/>
      <c r="CG177" s="32"/>
      <c r="CH177" s="32"/>
      <c r="CI177" s="32"/>
      <c r="CJ177" s="32"/>
      <c r="CK177" s="32"/>
      <c r="CL177" s="32"/>
      <c r="CM177" s="32"/>
      <c r="CN177" s="32"/>
      <c r="CO177" s="32"/>
      <c r="CP177" s="32"/>
      <c r="CQ177" s="32"/>
      <c r="CR177" s="32"/>
      <c r="CS177" s="32"/>
      <c r="CT177" s="32"/>
      <c r="CU177" s="32"/>
      <c r="CV177" s="32"/>
      <c r="CW177" s="32"/>
      <c r="CX177" s="32"/>
      <c r="CY177" s="32"/>
      <c r="CZ177" s="32"/>
      <c r="DA177" s="32"/>
      <c r="DB177" s="32"/>
      <c r="DC177" s="32"/>
      <c r="DD177" s="32"/>
      <c r="DE177" s="32"/>
      <c r="DF177" s="32"/>
      <c r="DG177" s="32"/>
      <c r="DH177" s="32"/>
      <c r="DI177" s="32"/>
      <c r="DJ177" s="32"/>
      <c r="DK177" s="32"/>
      <c r="DL177" s="32"/>
      <c r="DM177" s="32"/>
      <c r="DN177" s="32"/>
      <c r="DO177" s="32"/>
      <c r="DP177" s="32"/>
      <c r="DQ177" s="32"/>
      <c r="DR177" s="32"/>
      <c r="DS177" s="32"/>
      <c r="DT177" s="32"/>
      <c r="DU177" s="32"/>
      <c r="DV177" s="32"/>
      <c r="DW177" s="32"/>
      <c r="DX177" s="32"/>
      <c r="DY177" s="32"/>
      <c r="DZ177" s="32"/>
      <c r="EA177" s="32"/>
      <c r="EB177" s="32"/>
      <c r="EC177" s="32"/>
      <c r="ED177" s="32"/>
      <c r="EE177" s="32"/>
      <c r="EF177" s="32"/>
      <c r="EG177" s="32"/>
      <c r="EH177" s="32"/>
      <c r="EI177" s="32"/>
      <c r="EJ177" s="32"/>
      <c r="EK177" s="32"/>
      <c r="EL177" s="32"/>
      <c r="EM177" s="32"/>
      <c r="EN177" s="32"/>
      <c r="EO177" s="32"/>
      <c r="EP177" s="32"/>
      <c r="EQ177" s="32"/>
      <c r="ER177" s="32"/>
      <c r="ES177" s="32"/>
      <c r="ET177" s="32"/>
      <c r="EU177" s="32"/>
      <c r="EV177" s="32"/>
      <c r="EW177" s="32"/>
      <c r="EX177" s="32"/>
      <c r="EY177" s="32"/>
      <c r="EZ177" s="32"/>
      <c r="FA177" s="32"/>
      <c r="FB177" s="32"/>
      <c r="FC177" s="32"/>
      <c r="FD177" s="32"/>
      <c r="FE177" s="32"/>
      <c r="FF177" s="32"/>
      <c r="FG177" s="32"/>
      <c r="FH177" s="32"/>
      <c r="FI177" s="32"/>
      <c r="FJ177" s="32"/>
      <c r="FK177" s="32"/>
      <c r="FL177" s="32"/>
      <c r="FM177" s="32"/>
      <c r="FN177" s="32"/>
      <c r="FO177" s="32"/>
      <c r="FP177" s="32"/>
      <c r="FQ177" s="32"/>
      <c r="FR177" s="32"/>
      <c r="FS177" s="32"/>
      <c r="FT177" s="32"/>
      <c r="FU177" s="32"/>
      <c r="FV177" s="32"/>
      <c r="FW177" s="32"/>
      <c r="FX177" s="32"/>
      <c r="FY177" s="32"/>
      <c r="FZ177" s="32"/>
      <c r="GA177" s="32"/>
      <c r="GB177" s="32"/>
      <c r="GC177" s="32"/>
      <c r="GD177" s="32"/>
      <c r="GE177" s="32"/>
      <c r="GF177" s="32"/>
      <c r="GG177" s="32"/>
      <c r="GH177" s="32"/>
      <c r="GI177" s="32"/>
      <c r="GJ177" s="32"/>
      <c r="GK177" s="32"/>
      <c r="GL177" s="32"/>
      <c r="GM177" s="32"/>
      <c r="GN177" s="32"/>
      <c r="GO177" s="32"/>
      <c r="GP177" s="32"/>
      <c r="GQ177" s="32"/>
      <c r="GR177" s="32"/>
      <c r="GS177" s="32"/>
      <c r="GT177" s="32"/>
      <c r="GU177" s="32"/>
      <c r="GV177" s="32"/>
      <c r="GW177" s="32"/>
      <c r="GX177" s="32"/>
      <c r="GY177" s="32"/>
      <c r="GZ177" s="32"/>
      <c r="HA177" s="32"/>
      <c r="HB177" s="32"/>
      <c r="HC177" s="32"/>
      <c r="HD177" s="32"/>
      <c r="HE177" s="32"/>
      <c r="HF177" s="32"/>
      <c r="HG177" s="32"/>
      <c r="HH177" s="32"/>
      <c r="HI177" s="32"/>
      <c r="HJ177" s="32"/>
      <c r="HK177" s="32"/>
      <c r="HL177" s="32"/>
      <c r="HM177" s="32"/>
      <c r="HN177" s="32"/>
      <c r="HO177" s="32"/>
      <c r="HP177" s="32"/>
      <c r="HQ177" s="32"/>
      <c r="HR177" s="32"/>
      <c r="HS177" s="32"/>
      <c r="HT177" s="32"/>
      <c r="HU177" s="32"/>
      <c r="HV177" s="32"/>
      <c r="HW177" s="32"/>
      <c r="HX177" s="32"/>
      <c r="HY177" s="32"/>
      <c r="HZ177" s="32"/>
      <c r="IA177" s="32"/>
      <c r="IB177" s="32"/>
      <c r="IC177" s="32"/>
      <c r="ID177" s="32"/>
      <c r="IE177" s="32"/>
      <c r="IF177" s="32"/>
      <c r="IG177" s="32"/>
      <c r="IH177" s="32"/>
      <c r="II177" s="32"/>
      <c r="IJ177" s="32"/>
      <c r="IK177" s="32"/>
      <c r="IL177" s="32"/>
      <c r="IM177" s="32"/>
      <c r="IN177" s="32"/>
      <c r="IO177" s="32"/>
      <c r="IP177" s="32"/>
      <c r="IQ177" s="32"/>
      <c r="IR177" s="32"/>
      <c r="IS177" s="32"/>
      <c r="IT177" s="32"/>
      <c r="IU177" s="32"/>
      <c r="IV177" s="32"/>
    </row>
    <row r="178" spans="1:256" x14ac:dyDescent="0.25">
      <c r="A178" s="61" t="s">
        <v>1960</v>
      </c>
      <c r="B178" s="56"/>
      <c r="C178" s="56"/>
      <c r="D178" s="56"/>
      <c r="E178" s="56"/>
      <c r="F178" s="56"/>
      <c r="G178" s="56"/>
      <c r="H178" s="56"/>
      <c r="I178" s="56"/>
      <c r="J178" s="56"/>
      <c r="K178" s="56"/>
      <c r="L178" s="56"/>
      <c r="M178" s="32"/>
      <c r="N178" s="32"/>
      <c r="O178" s="32"/>
      <c r="P178" s="32"/>
      <c r="Q178" s="32"/>
      <c r="R178" s="32"/>
      <c r="S178" s="32"/>
      <c r="T178" s="32"/>
      <c r="V178" s="32"/>
      <c r="W178" s="32"/>
      <c r="X178" s="32"/>
      <c r="Y178" s="32"/>
      <c r="Z178" s="32"/>
      <c r="AA178" s="32"/>
      <c r="AB178" s="32"/>
      <c r="AC178" s="32"/>
      <c r="AD178" s="32"/>
      <c r="AE178" s="32"/>
      <c r="AF178" s="32"/>
      <c r="AG178" s="32"/>
      <c r="AH178" s="32"/>
      <c r="AI178" s="32"/>
      <c r="AJ178" s="32"/>
      <c r="AK178" s="32"/>
      <c r="AL178" s="32"/>
      <c r="AM178" s="32"/>
      <c r="AN178" s="32"/>
      <c r="AO178" s="32"/>
      <c r="AP178" s="32"/>
      <c r="AQ178" s="32"/>
      <c r="AR178" s="32"/>
      <c r="AS178" s="32"/>
      <c r="AT178" s="32"/>
      <c r="AU178" s="32"/>
      <c r="AV178" s="32"/>
      <c r="AW178" s="32"/>
      <c r="AX178" s="32"/>
      <c r="AY178" s="32"/>
      <c r="AZ178" s="32"/>
      <c r="BA178" s="32"/>
      <c r="BB178" s="32"/>
      <c r="BC178" s="32"/>
      <c r="BD178" s="32"/>
      <c r="BE178" s="32"/>
      <c r="BF178" s="32"/>
      <c r="BG178" s="32"/>
      <c r="BH178" s="32"/>
      <c r="BI178" s="32"/>
      <c r="BJ178" s="32"/>
      <c r="BK178" s="32"/>
      <c r="BL178" s="32"/>
      <c r="BM178" s="32"/>
      <c r="BN178" s="32"/>
      <c r="BO178" s="32"/>
      <c r="BP178" s="32"/>
      <c r="BQ178" s="32"/>
      <c r="BR178" s="32"/>
      <c r="BS178" s="32"/>
      <c r="BT178" s="32"/>
      <c r="BU178" s="32"/>
      <c r="BV178" s="32"/>
      <c r="BW178" s="32"/>
      <c r="BX178" s="32"/>
      <c r="BY178" s="32"/>
      <c r="BZ178" s="32"/>
      <c r="CA178" s="32"/>
      <c r="CB178" s="32"/>
      <c r="CC178" s="32"/>
      <c r="CD178" s="32"/>
      <c r="CE178" s="32"/>
      <c r="CF178" s="32"/>
      <c r="CG178" s="32"/>
      <c r="CH178" s="32"/>
      <c r="CI178" s="32"/>
      <c r="CJ178" s="32"/>
      <c r="CK178" s="32"/>
      <c r="CL178" s="32"/>
      <c r="CM178" s="32"/>
      <c r="CN178" s="32"/>
      <c r="CO178" s="32"/>
      <c r="CP178" s="32"/>
      <c r="CQ178" s="32"/>
      <c r="CR178" s="32"/>
      <c r="CS178" s="32"/>
      <c r="CT178" s="32"/>
      <c r="CU178" s="32"/>
      <c r="CV178" s="32"/>
      <c r="CW178" s="32"/>
      <c r="CX178" s="32"/>
      <c r="CY178" s="32"/>
      <c r="CZ178" s="32"/>
      <c r="DA178" s="32"/>
      <c r="DB178" s="32"/>
      <c r="DC178" s="32"/>
      <c r="DD178" s="32"/>
      <c r="DE178" s="32"/>
      <c r="DF178" s="32"/>
      <c r="DG178" s="32"/>
      <c r="DH178" s="32"/>
      <c r="DI178" s="32"/>
      <c r="DJ178" s="32"/>
      <c r="DK178" s="32"/>
      <c r="DL178" s="32"/>
      <c r="DM178" s="32"/>
      <c r="DN178" s="32"/>
      <c r="DO178" s="32"/>
      <c r="DP178" s="32"/>
      <c r="DQ178" s="32"/>
      <c r="DR178" s="32"/>
      <c r="DS178" s="32"/>
      <c r="DT178" s="32"/>
      <c r="DU178" s="32"/>
      <c r="DV178" s="32"/>
      <c r="DW178" s="32"/>
      <c r="DX178" s="32"/>
      <c r="DY178" s="32"/>
      <c r="DZ178" s="32"/>
      <c r="EA178" s="32"/>
      <c r="EB178" s="32"/>
      <c r="EC178" s="32"/>
      <c r="ED178" s="32"/>
      <c r="EE178" s="32"/>
      <c r="EF178" s="32"/>
      <c r="EG178" s="32"/>
      <c r="EH178" s="32"/>
      <c r="EI178" s="32"/>
      <c r="EJ178" s="32"/>
      <c r="EK178" s="32"/>
      <c r="EL178" s="32"/>
      <c r="EM178" s="32"/>
      <c r="EN178" s="32"/>
      <c r="EO178" s="32"/>
      <c r="EP178" s="32"/>
      <c r="EQ178" s="32"/>
      <c r="ER178" s="32"/>
      <c r="ES178" s="32"/>
      <c r="ET178" s="32"/>
      <c r="EU178" s="32"/>
      <c r="EV178" s="32"/>
      <c r="EW178" s="32"/>
      <c r="EX178" s="32"/>
      <c r="EY178" s="32"/>
      <c r="EZ178" s="32"/>
      <c r="FA178" s="32"/>
      <c r="FB178" s="32"/>
      <c r="FC178" s="32"/>
      <c r="FD178" s="32"/>
      <c r="FE178" s="32"/>
      <c r="FF178" s="32"/>
      <c r="FG178" s="32"/>
      <c r="FH178" s="32"/>
      <c r="FI178" s="32"/>
      <c r="FJ178" s="32"/>
      <c r="FK178" s="32"/>
      <c r="FL178" s="32"/>
      <c r="FM178" s="32"/>
      <c r="FN178" s="32"/>
      <c r="FO178" s="32"/>
      <c r="FP178" s="32"/>
      <c r="FQ178" s="32"/>
      <c r="FR178" s="32"/>
      <c r="FS178" s="32"/>
      <c r="FT178" s="32"/>
      <c r="FU178" s="32"/>
      <c r="FV178" s="32"/>
      <c r="FW178" s="32"/>
      <c r="FX178" s="32"/>
      <c r="FY178" s="32"/>
      <c r="FZ178" s="32"/>
      <c r="GA178" s="32"/>
      <c r="GB178" s="32"/>
      <c r="GC178" s="32"/>
      <c r="GD178" s="32"/>
      <c r="GE178" s="32"/>
      <c r="GF178" s="32"/>
      <c r="GG178" s="32"/>
      <c r="GH178" s="32"/>
      <c r="GI178" s="32"/>
      <c r="GJ178" s="32"/>
      <c r="GK178" s="32"/>
      <c r="GL178" s="32"/>
      <c r="GM178" s="32"/>
      <c r="GN178" s="32"/>
      <c r="GO178" s="32"/>
      <c r="GP178" s="32"/>
      <c r="GQ178" s="32"/>
      <c r="GR178" s="32"/>
      <c r="GS178" s="32"/>
      <c r="GT178" s="32"/>
      <c r="GU178" s="32"/>
      <c r="GV178" s="32"/>
      <c r="GW178" s="32"/>
      <c r="GX178" s="32"/>
      <c r="GY178" s="32"/>
      <c r="GZ178" s="32"/>
      <c r="HA178" s="32"/>
      <c r="HB178" s="32"/>
      <c r="HC178" s="32"/>
      <c r="HD178" s="32"/>
      <c r="HE178" s="32"/>
      <c r="HF178" s="32"/>
      <c r="HG178" s="32"/>
      <c r="HH178" s="32"/>
      <c r="HI178" s="32"/>
      <c r="HJ178" s="32"/>
      <c r="HK178" s="32"/>
      <c r="HL178" s="32"/>
      <c r="HM178" s="32"/>
      <c r="HN178" s="32"/>
      <c r="HO178" s="32"/>
      <c r="HP178" s="32"/>
      <c r="HQ178" s="32"/>
      <c r="HR178" s="32"/>
      <c r="HS178" s="32"/>
      <c r="HT178" s="32"/>
      <c r="HU178" s="32"/>
      <c r="HV178" s="32"/>
      <c r="HW178" s="32"/>
      <c r="HX178" s="32"/>
      <c r="HY178" s="32"/>
      <c r="HZ178" s="32"/>
      <c r="IA178" s="32"/>
      <c r="IB178" s="32"/>
      <c r="IC178" s="32"/>
      <c r="ID178" s="32"/>
      <c r="IE178" s="32"/>
      <c r="IF178" s="32"/>
      <c r="IG178" s="32"/>
      <c r="IH178" s="32"/>
      <c r="II178" s="32"/>
      <c r="IJ178" s="32"/>
      <c r="IK178" s="32"/>
      <c r="IL178" s="32"/>
      <c r="IM178" s="32"/>
      <c r="IN178" s="32"/>
      <c r="IO178" s="32"/>
      <c r="IP178" s="32"/>
      <c r="IQ178" s="32"/>
      <c r="IR178" s="32"/>
      <c r="IS178" s="32"/>
      <c r="IT178" s="32"/>
      <c r="IU178" s="32"/>
      <c r="IV178" s="32"/>
    </row>
    <row r="179" spans="1:256" x14ac:dyDescent="0.25">
      <c r="A179" s="61" t="s">
        <v>248</v>
      </c>
      <c r="B179" s="56"/>
      <c r="C179" s="56"/>
      <c r="D179" s="56"/>
      <c r="E179" s="56"/>
      <c r="F179" s="56"/>
      <c r="G179" s="56"/>
      <c r="H179" s="56"/>
      <c r="I179" s="56"/>
      <c r="J179" s="56"/>
      <c r="K179" s="56"/>
      <c r="L179" s="56"/>
      <c r="M179" s="32"/>
      <c r="N179" s="32"/>
      <c r="O179" s="32"/>
      <c r="P179" s="32"/>
      <c r="Q179" s="32"/>
      <c r="R179" s="32"/>
      <c r="S179" s="32"/>
      <c r="T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c r="AX179" s="32"/>
      <c r="AY179" s="32"/>
      <c r="AZ179" s="32"/>
      <c r="BA179" s="32"/>
      <c r="BB179" s="32"/>
      <c r="BC179" s="32"/>
      <c r="BD179" s="32"/>
      <c r="BE179" s="32"/>
      <c r="BF179" s="32"/>
      <c r="BG179" s="32"/>
      <c r="BH179" s="32"/>
      <c r="BI179" s="32"/>
      <c r="BJ179" s="32"/>
      <c r="BK179" s="32"/>
      <c r="BL179" s="32"/>
      <c r="BM179" s="32"/>
      <c r="BN179" s="32"/>
      <c r="BO179" s="32"/>
      <c r="BP179" s="32"/>
      <c r="BQ179" s="32"/>
      <c r="BR179" s="32"/>
      <c r="BS179" s="32"/>
      <c r="BT179" s="32"/>
      <c r="BU179" s="32"/>
      <c r="BV179" s="32"/>
      <c r="BW179" s="32"/>
      <c r="BX179" s="32"/>
      <c r="BY179" s="32"/>
      <c r="BZ179" s="32"/>
      <c r="CA179" s="32"/>
      <c r="CB179" s="32"/>
      <c r="CC179" s="32"/>
      <c r="CD179" s="32"/>
      <c r="CE179" s="32"/>
      <c r="CF179" s="32"/>
      <c r="CG179" s="32"/>
      <c r="CH179" s="32"/>
      <c r="CI179" s="32"/>
      <c r="CJ179" s="32"/>
      <c r="CK179" s="32"/>
      <c r="CL179" s="32"/>
      <c r="CM179" s="32"/>
      <c r="CN179" s="32"/>
      <c r="CO179" s="32"/>
      <c r="CP179" s="32"/>
      <c r="CQ179" s="32"/>
      <c r="CR179" s="32"/>
      <c r="CS179" s="32"/>
      <c r="CT179" s="32"/>
      <c r="CU179" s="32"/>
      <c r="CV179" s="32"/>
      <c r="CW179" s="32"/>
      <c r="CX179" s="32"/>
      <c r="CY179" s="32"/>
      <c r="CZ179" s="32"/>
      <c r="DA179" s="32"/>
      <c r="DB179" s="32"/>
      <c r="DC179" s="32"/>
      <c r="DD179" s="32"/>
      <c r="DE179" s="32"/>
      <c r="DF179" s="32"/>
      <c r="DG179" s="32"/>
      <c r="DH179" s="32"/>
      <c r="DI179" s="32"/>
      <c r="DJ179" s="32"/>
      <c r="DK179" s="32"/>
      <c r="DL179" s="32"/>
      <c r="DM179" s="32"/>
      <c r="DN179" s="32"/>
      <c r="DO179" s="32"/>
      <c r="DP179" s="32"/>
      <c r="DQ179" s="32"/>
      <c r="DR179" s="32"/>
      <c r="DS179" s="32"/>
      <c r="DT179" s="32"/>
      <c r="DU179" s="32"/>
      <c r="DV179" s="32"/>
      <c r="DW179" s="32"/>
      <c r="DX179" s="32"/>
      <c r="DY179" s="32"/>
      <c r="DZ179" s="32"/>
      <c r="EA179" s="32"/>
      <c r="EB179" s="32"/>
      <c r="EC179" s="32"/>
      <c r="ED179" s="32"/>
      <c r="EE179" s="32"/>
      <c r="EF179" s="32"/>
      <c r="EG179" s="32"/>
      <c r="EH179" s="32"/>
      <c r="EI179" s="32"/>
      <c r="EJ179" s="32"/>
      <c r="EK179" s="32"/>
      <c r="EL179" s="32"/>
      <c r="EM179" s="32"/>
      <c r="EN179" s="32"/>
      <c r="EO179" s="32"/>
      <c r="EP179" s="32"/>
      <c r="EQ179" s="32"/>
      <c r="ER179" s="32"/>
      <c r="ES179" s="32"/>
      <c r="ET179" s="32"/>
      <c r="EU179" s="32"/>
      <c r="EV179" s="32"/>
      <c r="EW179" s="32"/>
      <c r="EX179" s="32"/>
      <c r="EY179" s="32"/>
      <c r="EZ179" s="32"/>
      <c r="FA179" s="32"/>
      <c r="FB179" s="32"/>
      <c r="FC179" s="32"/>
      <c r="FD179" s="32"/>
      <c r="FE179" s="32"/>
      <c r="FF179" s="32"/>
      <c r="FG179" s="32"/>
      <c r="FH179" s="32"/>
      <c r="FI179" s="32"/>
      <c r="FJ179" s="32"/>
      <c r="FK179" s="32"/>
      <c r="FL179" s="32"/>
      <c r="FM179" s="32"/>
      <c r="FN179" s="32"/>
      <c r="FO179" s="32"/>
      <c r="FP179" s="32"/>
      <c r="FQ179" s="32"/>
      <c r="FR179" s="32"/>
      <c r="FS179" s="32"/>
      <c r="FT179" s="32"/>
      <c r="FU179" s="32"/>
      <c r="FV179" s="32"/>
      <c r="FW179" s="32"/>
      <c r="FX179" s="32"/>
      <c r="FY179" s="32"/>
      <c r="FZ179" s="32"/>
      <c r="GA179" s="32"/>
      <c r="GB179" s="32"/>
      <c r="GC179" s="32"/>
      <c r="GD179" s="32"/>
      <c r="GE179" s="32"/>
      <c r="GF179" s="32"/>
      <c r="GG179" s="32"/>
      <c r="GH179" s="32"/>
      <c r="GI179" s="32"/>
      <c r="GJ179" s="32"/>
      <c r="GK179" s="32"/>
      <c r="GL179" s="32"/>
      <c r="GM179" s="32"/>
      <c r="GN179" s="32"/>
      <c r="GO179" s="32"/>
      <c r="GP179" s="32"/>
      <c r="GQ179" s="32"/>
      <c r="GR179" s="32"/>
      <c r="GS179" s="32"/>
      <c r="GT179" s="32"/>
      <c r="GU179" s="32"/>
      <c r="GV179" s="32"/>
      <c r="GW179" s="32"/>
      <c r="GX179" s="32"/>
      <c r="GY179" s="32"/>
      <c r="GZ179" s="32"/>
      <c r="HA179" s="32"/>
      <c r="HB179" s="32"/>
      <c r="HC179" s="32"/>
      <c r="HD179" s="32"/>
      <c r="HE179" s="32"/>
      <c r="HF179" s="32"/>
      <c r="HG179" s="32"/>
      <c r="HH179" s="32"/>
      <c r="HI179" s="32"/>
      <c r="HJ179" s="32"/>
      <c r="HK179" s="32"/>
      <c r="HL179" s="32"/>
      <c r="HM179" s="32"/>
      <c r="HN179" s="32"/>
      <c r="HO179" s="32"/>
      <c r="HP179" s="32"/>
      <c r="HQ179" s="32"/>
      <c r="HR179" s="32"/>
      <c r="HS179" s="32"/>
      <c r="HT179" s="32"/>
      <c r="HU179" s="32"/>
      <c r="HV179" s="32"/>
      <c r="HW179" s="32"/>
      <c r="HX179" s="32"/>
      <c r="HY179" s="32"/>
      <c r="HZ179" s="32"/>
      <c r="IA179" s="32"/>
      <c r="IB179" s="32"/>
      <c r="IC179" s="32"/>
      <c r="ID179" s="32"/>
      <c r="IE179" s="32"/>
      <c r="IF179" s="32"/>
      <c r="IG179" s="32"/>
      <c r="IH179" s="32"/>
      <c r="II179" s="32"/>
      <c r="IJ179" s="32"/>
      <c r="IK179" s="32"/>
      <c r="IL179" s="32"/>
      <c r="IM179" s="32"/>
      <c r="IN179" s="32"/>
      <c r="IO179" s="32"/>
      <c r="IP179" s="32"/>
      <c r="IQ179" s="32"/>
      <c r="IR179" s="32"/>
      <c r="IS179" s="32"/>
      <c r="IT179" s="32"/>
      <c r="IU179" s="32"/>
      <c r="IV179" s="32"/>
    </row>
    <row r="180" spans="1:256" x14ac:dyDescent="0.25">
      <c r="A180" s="61" t="s">
        <v>2548</v>
      </c>
      <c r="B180" s="56"/>
      <c r="C180" s="56"/>
      <c r="D180" s="56"/>
      <c r="E180" s="56"/>
      <c r="F180" s="56"/>
      <c r="G180" s="56"/>
      <c r="H180" s="56"/>
      <c r="I180" s="56"/>
      <c r="J180" s="56"/>
      <c r="K180" s="56"/>
      <c r="L180" s="56"/>
      <c r="M180" s="32"/>
      <c r="N180" s="32"/>
      <c r="O180" s="32"/>
      <c r="P180" s="32"/>
      <c r="Q180" s="32"/>
      <c r="R180" s="32"/>
      <c r="S180" s="32"/>
      <c r="T180" s="32"/>
      <c r="V180" s="32"/>
      <c r="W180" s="32"/>
      <c r="X180" s="32"/>
      <c r="Y180" s="32"/>
      <c r="Z180" s="32"/>
      <c r="AA180" s="32"/>
      <c r="AB180" s="32"/>
      <c r="AC180" s="32"/>
      <c r="AD180" s="32"/>
      <c r="AE180" s="32"/>
      <c r="AF180" s="32"/>
      <c r="AG180" s="32"/>
      <c r="AH180" s="32"/>
      <c r="AI180" s="32"/>
      <c r="AJ180" s="32"/>
      <c r="AK180" s="32"/>
      <c r="AL180" s="32"/>
      <c r="AM180" s="32"/>
      <c r="AN180" s="32"/>
      <c r="AO180" s="32"/>
      <c r="AP180" s="32"/>
      <c r="AQ180" s="32"/>
      <c r="AR180" s="32"/>
      <c r="AS180" s="32"/>
      <c r="AT180" s="32"/>
      <c r="AU180" s="32"/>
      <c r="AV180" s="32"/>
      <c r="AW180" s="32"/>
      <c r="AX180" s="32"/>
      <c r="AY180" s="32"/>
      <c r="AZ180" s="32"/>
      <c r="BA180" s="32"/>
      <c r="BB180" s="32"/>
      <c r="BC180" s="32"/>
      <c r="BD180" s="32"/>
      <c r="BE180" s="32"/>
      <c r="BF180" s="32"/>
      <c r="BG180" s="32"/>
      <c r="BH180" s="32"/>
      <c r="BI180" s="32"/>
      <c r="BJ180" s="32"/>
      <c r="BK180" s="32"/>
      <c r="BL180" s="32"/>
      <c r="BM180" s="32"/>
      <c r="BN180" s="32"/>
      <c r="BO180" s="32"/>
      <c r="BP180" s="32"/>
      <c r="BQ180" s="32"/>
      <c r="BR180" s="32"/>
      <c r="BS180" s="32"/>
      <c r="BT180" s="32"/>
      <c r="BU180" s="32"/>
      <c r="BV180" s="32"/>
      <c r="BW180" s="32"/>
      <c r="BX180" s="32"/>
      <c r="BY180" s="32"/>
      <c r="BZ180" s="32"/>
      <c r="CA180" s="32"/>
      <c r="CB180" s="32"/>
      <c r="CC180" s="32"/>
      <c r="CD180" s="32"/>
      <c r="CE180" s="32"/>
      <c r="CF180" s="32"/>
      <c r="CG180" s="32"/>
      <c r="CH180" s="32"/>
      <c r="CI180" s="32"/>
      <c r="CJ180" s="32"/>
      <c r="CK180" s="32"/>
      <c r="CL180" s="32"/>
      <c r="CM180" s="32"/>
      <c r="CN180" s="32"/>
      <c r="CO180" s="32"/>
      <c r="CP180" s="32"/>
      <c r="CQ180" s="32"/>
      <c r="CR180" s="32"/>
      <c r="CS180" s="32"/>
      <c r="CT180" s="32"/>
      <c r="CU180" s="32"/>
      <c r="CV180" s="32"/>
      <c r="CW180" s="32"/>
      <c r="CX180" s="32"/>
      <c r="CY180" s="32"/>
      <c r="CZ180" s="32"/>
      <c r="DA180" s="32"/>
      <c r="DB180" s="32"/>
      <c r="DC180" s="32"/>
      <c r="DD180" s="32"/>
      <c r="DE180" s="32"/>
      <c r="DF180" s="32"/>
      <c r="DG180" s="32"/>
      <c r="DH180" s="32"/>
      <c r="DI180" s="32"/>
      <c r="DJ180" s="32"/>
      <c r="DK180" s="32"/>
      <c r="DL180" s="32"/>
      <c r="DM180" s="32"/>
      <c r="DN180" s="32"/>
      <c r="DO180" s="32"/>
      <c r="DP180" s="32"/>
      <c r="DQ180" s="32"/>
      <c r="DR180" s="32"/>
      <c r="DS180" s="32"/>
      <c r="DT180" s="32"/>
      <c r="DU180" s="32"/>
      <c r="DV180" s="32"/>
      <c r="DW180" s="32"/>
      <c r="DX180" s="32"/>
      <c r="DY180" s="32"/>
      <c r="DZ180" s="32"/>
      <c r="EA180" s="32"/>
      <c r="EB180" s="32"/>
      <c r="EC180" s="32"/>
      <c r="ED180" s="32"/>
      <c r="EE180" s="32"/>
      <c r="EF180" s="32"/>
      <c r="EG180" s="32"/>
      <c r="EH180" s="32"/>
      <c r="EI180" s="32"/>
      <c r="EJ180" s="32"/>
      <c r="EK180" s="32"/>
      <c r="EL180" s="32"/>
      <c r="EM180" s="32"/>
      <c r="EN180" s="32"/>
      <c r="EO180" s="32"/>
      <c r="EP180" s="32"/>
      <c r="EQ180" s="32"/>
      <c r="ER180" s="32"/>
      <c r="ES180" s="32"/>
      <c r="ET180" s="32"/>
      <c r="EU180" s="32"/>
      <c r="EV180" s="32"/>
      <c r="EW180" s="32"/>
      <c r="EX180" s="32"/>
      <c r="EY180" s="32"/>
      <c r="EZ180" s="32"/>
      <c r="FA180" s="32"/>
      <c r="FB180" s="32"/>
      <c r="FC180" s="32"/>
      <c r="FD180" s="32"/>
      <c r="FE180" s="32"/>
      <c r="FF180" s="32"/>
      <c r="FG180" s="32"/>
      <c r="FH180" s="32"/>
      <c r="FI180" s="32"/>
      <c r="FJ180" s="32"/>
      <c r="FK180" s="32"/>
      <c r="FL180" s="32"/>
      <c r="FM180" s="32"/>
      <c r="FN180" s="32"/>
      <c r="FO180" s="32"/>
      <c r="FP180" s="32"/>
      <c r="FQ180" s="32"/>
      <c r="FR180" s="32"/>
      <c r="FS180" s="32"/>
      <c r="FT180" s="32"/>
      <c r="FU180" s="32"/>
      <c r="FV180" s="32"/>
      <c r="FW180" s="32"/>
      <c r="FX180" s="32"/>
      <c r="FY180" s="32"/>
      <c r="FZ180" s="32"/>
      <c r="GA180" s="32"/>
      <c r="GB180" s="32"/>
      <c r="GC180" s="32"/>
      <c r="GD180" s="32"/>
      <c r="GE180" s="32"/>
      <c r="GF180" s="32"/>
      <c r="GG180" s="32"/>
      <c r="GH180" s="32"/>
      <c r="GI180" s="32"/>
      <c r="GJ180" s="32"/>
      <c r="GK180" s="32"/>
      <c r="GL180" s="32"/>
      <c r="GM180" s="32"/>
      <c r="GN180" s="32"/>
      <c r="GO180" s="32"/>
      <c r="GP180" s="32"/>
      <c r="GQ180" s="32"/>
      <c r="GR180" s="32"/>
      <c r="GS180" s="32"/>
      <c r="GT180" s="32"/>
      <c r="GU180" s="32"/>
      <c r="GV180" s="32"/>
      <c r="GW180" s="32"/>
      <c r="GX180" s="32"/>
      <c r="GY180" s="32"/>
      <c r="GZ180" s="32"/>
      <c r="HA180" s="32"/>
      <c r="HB180" s="32"/>
      <c r="HC180" s="32"/>
      <c r="HD180" s="32"/>
      <c r="HE180" s="32"/>
      <c r="HF180" s="32"/>
      <c r="HG180" s="32"/>
      <c r="HH180" s="32"/>
      <c r="HI180" s="32"/>
      <c r="HJ180" s="32"/>
      <c r="HK180" s="32"/>
      <c r="HL180" s="32"/>
      <c r="HM180" s="32"/>
      <c r="HN180" s="32"/>
      <c r="HO180" s="32"/>
      <c r="HP180" s="32"/>
      <c r="HQ180" s="32"/>
      <c r="HR180" s="32"/>
      <c r="HS180" s="32"/>
      <c r="HT180" s="32"/>
      <c r="HU180" s="32"/>
      <c r="HV180" s="32"/>
      <c r="HW180" s="32"/>
      <c r="HX180" s="32"/>
      <c r="HY180" s="32"/>
      <c r="HZ180" s="32"/>
      <c r="IA180" s="32"/>
      <c r="IB180" s="32"/>
      <c r="IC180" s="32"/>
      <c r="ID180" s="32"/>
      <c r="IE180" s="32"/>
      <c r="IF180" s="32"/>
      <c r="IG180" s="32"/>
      <c r="IH180" s="32"/>
      <c r="II180" s="32"/>
      <c r="IJ180" s="32"/>
      <c r="IK180" s="32"/>
      <c r="IL180" s="32"/>
      <c r="IM180" s="32"/>
      <c r="IN180" s="32"/>
      <c r="IO180" s="32"/>
      <c r="IP180" s="32"/>
      <c r="IQ180" s="32"/>
      <c r="IR180" s="32"/>
      <c r="IS180" s="32"/>
      <c r="IT180" s="32"/>
      <c r="IU180" s="32"/>
      <c r="IV180" s="32"/>
    </row>
    <row r="181" spans="1:256" x14ac:dyDescent="0.25">
      <c r="A181" s="61" t="s">
        <v>2546</v>
      </c>
      <c r="B181" s="56"/>
      <c r="C181" s="56"/>
      <c r="D181" s="56"/>
      <c r="E181" s="56"/>
      <c r="F181" s="56"/>
      <c r="G181" s="56"/>
      <c r="H181" s="56"/>
      <c r="I181" s="56"/>
      <c r="J181" s="56"/>
      <c r="K181" s="56"/>
      <c r="L181" s="56"/>
      <c r="M181" s="32"/>
      <c r="N181" s="32"/>
      <c r="O181" s="32"/>
      <c r="P181" s="32"/>
      <c r="Q181" s="32"/>
      <c r="R181" s="32"/>
      <c r="S181" s="32"/>
      <c r="T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2"/>
      <c r="AS181" s="32"/>
      <c r="AT181" s="32"/>
      <c r="AU181" s="32"/>
      <c r="AV181" s="32"/>
      <c r="AW181" s="32"/>
      <c r="AX181" s="32"/>
      <c r="AY181" s="32"/>
      <c r="AZ181" s="32"/>
      <c r="BA181" s="32"/>
      <c r="BB181" s="32"/>
      <c r="BC181" s="32"/>
      <c r="BD181" s="32"/>
      <c r="BE181" s="32"/>
      <c r="BF181" s="32"/>
      <c r="BG181" s="32"/>
      <c r="BH181" s="32"/>
      <c r="BI181" s="32"/>
      <c r="BJ181" s="32"/>
      <c r="BK181" s="32"/>
      <c r="BL181" s="32"/>
      <c r="BM181" s="32"/>
      <c r="BN181" s="32"/>
      <c r="BO181" s="32"/>
      <c r="BP181" s="32"/>
      <c r="BQ181" s="32"/>
      <c r="BR181" s="32"/>
      <c r="BS181" s="32"/>
      <c r="BT181" s="32"/>
      <c r="BU181" s="32"/>
      <c r="BV181" s="32"/>
      <c r="BW181" s="32"/>
      <c r="BX181" s="32"/>
      <c r="BY181" s="32"/>
      <c r="BZ181" s="32"/>
      <c r="CA181" s="32"/>
      <c r="CB181" s="32"/>
      <c r="CC181" s="32"/>
      <c r="CD181" s="32"/>
      <c r="CE181" s="32"/>
      <c r="CF181" s="32"/>
      <c r="CG181" s="32"/>
      <c r="CH181" s="32"/>
      <c r="CI181" s="32"/>
      <c r="CJ181" s="32"/>
      <c r="CK181" s="32"/>
      <c r="CL181" s="32"/>
      <c r="CM181" s="32"/>
      <c r="CN181" s="32"/>
      <c r="CO181" s="32"/>
      <c r="CP181" s="32"/>
      <c r="CQ181" s="32"/>
      <c r="CR181" s="32"/>
      <c r="CS181" s="32"/>
      <c r="CT181" s="32"/>
      <c r="CU181" s="32"/>
      <c r="CV181" s="32"/>
      <c r="CW181" s="32"/>
      <c r="CX181" s="32"/>
      <c r="CY181" s="32"/>
      <c r="CZ181" s="32"/>
      <c r="DA181" s="32"/>
      <c r="DB181" s="32"/>
      <c r="DC181" s="32"/>
      <c r="DD181" s="32"/>
      <c r="DE181" s="32"/>
      <c r="DF181" s="32"/>
      <c r="DG181" s="32"/>
      <c r="DH181" s="32"/>
      <c r="DI181" s="32"/>
      <c r="DJ181" s="32"/>
      <c r="DK181" s="32"/>
      <c r="DL181" s="32"/>
      <c r="DM181" s="32"/>
      <c r="DN181" s="32"/>
      <c r="DO181" s="32"/>
      <c r="DP181" s="32"/>
      <c r="DQ181" s="32"/>
      <c r="DR181" s="32"/>
      <c r="DS181" s="32"/>
      <c r="DT181" s="32"/>
      <c r="DU181" s="32"/>
      <c r="DV181" s="32"/>
      <c r="DW181" s="32"/>
      <c r="DX181" s="32"/>
      <c r="DY181" s="32"/>
      <c r="DZ181" s="32"/>
      <c r="EA181" s="32"/>
      <c r="EB181" s="32"/>
      <c r="EC181" s="32"/>
      <c r="ED181" s="32"/>
      <c r="EE181" s="32"/>
      <c r="EF181" s="32"/>
      <c r="EG181" s="32"/>
      <c r="EH181" s="32"/>
      <c r="EI181" s="32"/>
      <c r="EJ181" s="32"/>
      <c r="EK181" s="32"/>
      <c r="EL181" s="32"/>
      <c r="EM181" s="32"/>
      <c r="EN181" s="32"/>
      <c r="EO181" s="32"/>
      <c r="EP181" s="32"/>
      <c r="EQ181" s="32"/>
      <c r="ER181" s="32"/>
      <c r="ES181" s="32"/>
      <c r="ET181" s="32"/>
      <c r="EU181" s="32"/>
      <c r="EV181" s="32"/>
      <c r="EW181" s="32"/>
      <c r="EX181" s="32"/>
      <c r="EY181" s="32"/>
      <c r="EZ181" s="32"/>
      <c r="FA181" s="32"/>
      <c r="FB181" s="32"/>
      <c r="FC181" s="32"/>
      <c r="FD181" s="32"/>
      <c r="FE181" s="32"/>
      <c r="FF181" s="32"/>
      <c r="FG181" s="32"/>
      <c r="FH181" s="32"/>
      <c r="FI181" s="32"/>
      <c r="FJ181" s="32"/>
      <c r="FK181" s="32"/>
      <c r="FL181" s="32"/>
      <c r="FM181" s="32"/>
      <c r="FN181" s="32"/>
      <c r="FO181" s="32"/>
      <c r="FP181" s="32"/>
      <c r="FQ181" s="32"/>
      <c r="FR181" s="32"/>
      <c r="FS181" s="32"/>
      <c r="FT181" s="32"/>
      <c r="FU181" s="32"/>
      <c r="FV181" s="32"/>
      <c r="FW181" s="32"/>
      <c r="FX181" s="32"/>
      <c r="FY181" s="32"/>
      <c r="FZ181" s="32"/>
      <c r="GA181" s="32"/>
      <c r="GB181" s="32"/>
      <c r="GC181" s="32"/>
      <c r="GD181" s="32"/>
      <c r="GE181" s="32"/>
      <c r="GF181" s="32"/>
      <c r="GG181" s="32"/>
      <c r="GH181" s="32"/>
      <c r="GI181" s="32"/>
      <c r="GJ181" s="32"/>
      <c r="GK181" s="32"/>
      <c r="GL181" s="32"/>
      <c r="GM181" s="32"/>
      <c r="GN181" s="32"/>
      <c r="GO181" s="32"/>
      <c r="GP181" s="32"/>
      <c r="GQ181" s="32"/>
      <c r="GR181" s="32"/>
      <c r="GS181" s="32"/>
      <c r="GT181" s="32"/>
      <c r="GU181" s="32"/>
      <c r="GV181" s="32"/>
      <c r="GW181" s="32"/>
      <c r="GX181" s="32"/>
      <c r="GY181" s="32"/>
      <c r="GZ181" s="32"/>
      <c r="HA181" s="32"/>
      <c r="HB181" s="32"/>
      <c r="HC181" s="32"/>
      <c r="HD181" s="32"/>
      <c r="HE181" s="32"/>
      <c r="HF181" s="32"/>
      <c r="HG181" s="32"/>
      <c r="HH181" s="32"/>
      <c r="HI181" s="32"/>
      <c r="HJ181" s="32"/>
      <c r="HK181" s="32"/>
      <c r="HL181" s="32"/>
      <c r="HM181" s="32"/>
      <c r="HN181" s="32"/>
      <c r="HO181" s="32"/>
      <c r="HP181" s="32"/>
      <c r="HQ181" s="32"/>
      <c r="HR181" s="32"/>
      <c r="HS181" s="32"/>
      <c r="HT181" s="32"/>
      <c r="HU181" s="32"/>
      <c r="HV181" s="32"/>
      <c r="HW181" s="32"/>
      <c r="HX181" s="32"/>
      <c r="HY181" s="32"/>
      <c r="HZ181" s="32"/>
      <c r="IA181" s="32"/>
      <c r="IB181" s="32"/>
      <c r="IC181" s="32"/>
      <c r="ID181" s="32"/>
      <c r="IE181" s="32"/>
      <c r="IF181" s="32"/>
      <c r="IG181" s="32"/>
      <c r="IH181" s="32"/>
      <c r="II181" s="32"/>
      <c r="IJ181" s="32"/>
      <c r="IK181" s="32"/>
      <c r="IL181" s="32"/>
      <c r="IM181" s="32"/>
      <c r="IN181" s="32"/>
      <c r="IO181" s="32"/>
      <c r="IP181" s="32"/>
      <c r="IQ181" s="32"/>
      <c r="IR181" s="32"/>
      <c r="IS181" s="32"/>
      <c r="IT181" s="32"/>
      <c r="IU181" s="32"/>
      <c r="IV181" s="32"/>
    </row>
    <row r="182" spans="1:256" x14ac:dyDescent="0.25">
      <c r="A182" s="61" t="s">
        <v>2815</v>
      </c>
      <c r="B182" s="56"/>
      <c r="C182" s="56"/>
      <c r="D182" s="56"/>
      <c r="E182" s="56"/>
      <c r="F182" s="56"/>
      <c r="G182" s="56"/>
      <c r="H182" s="56"/>
      <c r="I182" s="56"/>
      <c r="J182" s="56"/>
      <c r="K182" s="56"/>
      <c r="L182" s="56"/>
      <c r="M182" s="32"/>
      <c r="N182" s="32"/>
      <c r="O182" s="32"/>
      <c r="P182" s="32"/>
      <c r="Q182" s="32"/>
      <c r="R182" s="32"/>
      <c r="S182" s="32"/>
      <c r="T182" s="32"/>
      <c r="V182" s="32"/>
      <c r="W182" s="32"/>
      <c r="X182" s="32"/>
      <c r="Y182" s="32"/>
      <c r="Z182" s="32"/>
      <c r="AA182" s="32"/>
      <c r="AB182" s="32"/>
      <c r="AC182" s="32"/>
      <c r="AD182" s="32"/>
      <c r="AE182" s="32"/>
      <c r="AF182" s="32"/>
      <c r="AG182" s="32"/>
      <c r="AH182" s="32"/>
      <c r="AI182" s="32"/>
      <c r="AJ182" s="32"/>
      <c r="AK182" s="32"/>
      <c r="AL182" s="32"/>
      <c r="AM182" s="32"/>
      <c r="AN182" s="32"/>
      <c r="AO182" s="32"/>
      <c r="AP182" s="32"/>
      <c r="AQ182" s="32"/>
      <c r="AR182" s="32"/>
      <c r="AS182" s="32"/>
      <c r="AT182" s="32"/>
      <c r="AU182" s="32"/>
      <c r="AV182" s="32"/>
      <c r="AW182" s="32"/>
      <c r="AX182" s="32"/>
      <c r="AY182" s="32"/>
      <c r="AZ182" s="32"/>
      <c r="BA182" s="32"/>
      <c r="BB182" s="32"/>
      <c r="BC182" s="32"/>
      <c r="BD182" s="32"/>
      <c r="BE182" s="32"/>
      <c r="BF182" s="32"/>
      <c r="BG182" s="32"/>
      <c r="BH182" s="32"/>
      <c r="BI182" s="32"/>
      <c r="BJ182" s="32"/>
      <c r="BK182" s="32"/>
      <c r="BL182" s="32"/>
      <c r="BM182" s="32"/>
      <c r="BN182" s="32"/>
      <c r="BO182" s="32"/>
      <c r="BP182" s="32"/>
      <c r="BQ182" s="32"/>
      <c r="BR182" s="32"/>
      <c r="BS182" s="32"/>
      <c r="BT182" s="32"/>
      <c r="BU182" s="32"/>
      <c r="BV182" s="32"/>
      <c r="BW182" s="32"/>
      <c r="BX182" s="32"/>
      <c r="BY182" s="32"/>
      <c r="BZ182" s="32"/>
      <c r="CA182" s="32"/>
      <c r="CB182" s="32"/>
      <c r="CC182" s="32"/>
      <c r="CD182" s="32"/>
      <c r="CE182" s="32"/>
      <c r="CF182" s="32"/>
      <c r="CG182" s="32"/>
      <c r="CH182" s="32"/>
      <c r="CI182" s="32"/>
      <c r="CJ182" s="32"/>
      <c r="CK182" s="32"/>
      <c r="CL182" s="32"/>
      <c r="CM182" s="32"/>
      <c r="CN182" s="32"/>
      <c r="CO182" s="32"/>
      <c r="CP182" s="32"/>
      <c r="CQ182" s="32"/>
      <c r="CR182" s="32"/>
      <c r="CS182" s="32"/>
      <c r="CT182" s="32"/>
      <c r="CU182" s="32"/>
      <c r="CV182" s="32"/>
      <c r="CW182" s="32"/>
      <c r="CX182" s="32"/>
      <c r="CY182" s="32"/>
      <c r="CZ182" s="32"/>
      <c r="DA182" s="32"/>
      <c r="DB182" s="32"/>
      <c r="DC182" s="32"/>
      <c r="DD182" s="32"/>
      <c r="DE182" s="32"/>
      <c r="DF182" s="32"/>
      <c r="DG182" s="32"/>
      <c r="DH182" s="32"/>
      <c r="DI182" s="32"/>
      <c r="DJ182" s="32"/>
      <c r="DK182" s="32"/>
      <c r="DL182" s="32"/>
      <c r="DM182" s="32"/>
      <c r="DN182" s="32"/>
      <c r="DO182" s="32"/>
      <c r="DP182" s="32"/>
      <c r="DQ182" s="32"/>
      <c r="DR182" s="32"/>
      <c r="DS182" s="32"/>
      <c r="DT182" s="32"/>
      <c r="DU182" s="32"/>
      <c r="DV182" s="32"/>
      <c r="DW182" s="32"/>
      <c r="DX182" s="32"/>
      <c r="DY182" s="32"/>
      <c r="DZ182" s="32"/>
      <c r="EA182" s="32"/>
      <c r="EB182" s="32"/>
      <c r="EC182" s="32"/>
      <c r="ED182" s="32"/>
      <c r="EE182" s="32"/>
      <c r="EF182" s="32"/>
      <c r="EG182" s="32"/>
      <c r="EH182" s="32"/>
      <c r="EI182" s="32"/>
      <c r="EJ182" s="32"/>
      <c r="EK182" s="32"/>
      <c r="EL182" s="32"/>
      <c r="EM182" s="32"/>
      <c r="EN182" s="32"/>
      <c r="EO182" s="32"/>
      <c r="EP182" s="32"/>
      <c r="EQ182" s="32"/>
      <c r="ER182" s="32"/>
      <c r="ES182" s="32"/>
      <c r="ET182" s="32"/>
      <c r="EU182" s="32"/>
      <c r="EV182" s="32"/>
      <c r="EW182" s="32"/>
      <c r="EX182" s="32"/>
      <c r="EY182" s="32"/>
      <c r="EZ182" s="32"/>
      <c r="FA182" s="32"/>
      <c r="FB182" s="32"/>
      <c r="FC182" s="32"/>
      <c r="FD182" s="32"/>
      <c r="FE182" s="32"/>
      <c r="FF182" s="32"/>
      <c r="FG182" s="32"/>
      <c r="FH182" s="32"/>
      <c r="FI182" s="32"/>
      <c r="FJ182" s="32"/>
      <c r="FK182" s="32"/>
      <c r="FL182" s="32"/>
      <c r="FM182" s="32"/>
      <c r="FN182" s="32"/>
      <c r="FO182" s="32"/>
      <c r="FP182" s="32"/>
      <c r="FQ182" s="32"/>
      <c r="FR182" s="32"/>
      <c r="FS182" s="32"/>
      <c r="FT182" s="32"/>
      <c r="FU182" s="32"/>
      <c r="FV182" s="32"/>
      <c r="FW182" s="32"/>
      <c r="FX182" s="32"/>
      <c r="FY182" s="32"/>
      <c r="FZ182" s="32"/>
      <c r="GA182" s="32"/>
      <c r="GB182" s="32"/>
      <c r="GC182" s="32"/>
      <c r="GD182" s="32"/>
      <c r="GE182" s="32"/>
      <c r="GF182" s="32"/>
      <c r="GG182" s="32"/>
      <c r="GH182" s="32"/>
      <c r="GI182" s="32"/>
      <c r="GJ182" s="32"/>
      <c r="GK182" s="32"/>
      <c r="GL182" s="32"/>
      <c r="GM182" s="32"/>
      <c r="GN182" s="32"/>
      <c r="GO182" s="32"/>
      <c r="GP182" s="32"/>
      <c r="GQ182" s="32"/>
      <c r="GR182" s="32"/>
      <c r="GS182" s="32"/>
      <c r="GT182" s="32"/>
      <c r="GU182" s="32"/>
      <c r="GV182" s="32"/>
      <c r="GW182" s="32"/>
      <c r="GX182" s="32"/>
      <c r="GY182" s="32"/>
      <c r="GZ182" s="32"/>
      <c r="HA182" s="32"/>
      <c r="HB182" s="32"/>
      <c r="HC182" s="32"/>
      <c r="HD182" s="32"/>
      <c r="HE182" s="32"/>
      <c r="HF182" s="32"/>
      <c r="HG182" s="32"/>
      <c r="HH182" s="32"/>
      <c r="HI182" s="32"/>
      <c r="HJ182" s="32"/>
      <c r="HK182" s="32"/>
      <c r="HL182" s="32"/>
      <c r="HM182" s="32"/>
      <c r="HN182" s="32"/>
      <c r="HO182" s="32"/>
      <c r="HP182" s="32"/>
      <c r="HQ182" s="32"/>
      <c r="HR182" s="32"/>
      <c r="HS182" s="32"/>
      <c r="HT182" s="32"/>
      <c r="HU182" s="32"/>
      <c r="HV182" s="32"/>
      <c r="HW182" s="32"/>
      <c r="HX182" s="32"/>
      <c r="HY182" s="32"/>
      <c r="HZ182" s="32"/>
      <c r="IA182" s="32"/>
      <c r="IB182" s="32"/>
      <c r="IC182" s="32"/>
      <c r="ID182" s="32"/>
      <c r="IE182" s="32"/>
      <c r="IF182" s="32"/>
      <c r="IG182" s="32"/>
      <c r="IH182" s="32"/>
      <c r="II182" s="32"/>
      <c r="IJ182" s="32"/>
      <c r="IK182" s="32"/>
      <c r="IL182" s="32"/>
      <c r="IM182" s="32"/>
      <c r="IN182" s="32"/>
      <c r="IO182" s="32"/>
      <c r="IP182" s="32"/>
      <c r="IQ182" s="32"/>
      <c r="IR182" s="32"/>
      <c r="IS182" s="32"/>
      <c r="IT182" s="32"/>
      <c r="IU182" s="32"/>
      <c r="IV182" s="32"/>
    </row>
    <row r="183" spans="1:256" x14ac:dyDescent="0.25">
      <c r="A183" s="61" t="s">
        <v>2817</v>
      </c>
      <c r="B183" s="56"/>
      <c r="C183" s="56"/>
      <c r="D183" s="56"/>
      <c r="E183" s="56"/>
      <c r="F183" s="56"/>
      <c r="G183" s="56"/>
      <c r="H183" s="56"/>
      <c r="I183" s="56"/>
      <c r="J183" s="56"/>
      <c r="K183" s="56"/>
      <c r="L183" s="56"/>
      <c r="M183" s="32"/>
      <c r="N183" s="32"/>
      <c r="O183" s="32"/>
      <c r="P183" s="32"/>
      <c r="Q183" s="32"/>
      <c r="R183" s="32"/>
      <c r="S183" s="32"/>
      <c r="T183" s="32"/>
      <c r="V183" s="32"/>
      <c r="W183" s="32"/>
      <c r="X183" s="32"/>
      <c r="Y183" s="32"/>
      <c r="Z183" s="32"/>
      <c r="AA183" s="32"/>
      <c r="AB183" s="32"/>
      <c r="AC183" s="32"/>
      <c r="AD183" s="32"/>
      <c r="AE183" s="32"/>
      <c r="AF183" s="32"/>
      <c r="AG183" s="32"/>
      <c r="AH183" s="32"/>
      <c r="AI183" s="32"/>
      <c r="AJ183" s="32"/>
      <c r="AK183" s="32"/>
      <c r="AL183" s="32"/>
      <c r="AM183" s="32"/>
      <c r="AN183" s="32"/>
      <c r="AO183" s="32"/>
      <c r="AP183" s="32"/>
      <c r="AQ183" s="32"/>
      <c r="AR183" s="32"/>
      <c r="AS183" s="32"/>
      <c r="AT183" s="32"/>
      <c r="AU183" s="32"/>
      <c r="AV183" s="32"/>
      <c r="AW183" s="32"/>
      <c r="AX183" s="32"/>
      <c r="AY183" s="32"/>
      <c r="AZ183" s="32"/>
      <c r="BA183" s="32"/>
      <c r="BB183" s="32"/>
      <c r="BC183" s="32"/>
      <c r="BD183" s="32"/>
      <c r="BE183" s="32"/>
      <c r="BF183" s="32"/>
      <c r="BG183" s="32"/>
      <c r="BH183" s="32"/>
      <c r="BI183" s="32"/>
      <c r="BJ183" s="32"/>
      <c r="BK183" s="32"/>
      <c r="BL183" s="32"/>
      <c r="BM183" s="32"/>
      <c r="BN183" s="32"/>
      <c r="BO183" s="32"/>
      <c r="BP183" s="32"/>
      <c r="BQ183" s="32"/>
      <c r="BR183" s="32"/>
      <c r="BS183" s="32"/>
      <c r="BT183" s="32"/>
      <c r="BU183" s="32"/>
      <c r="BV183" s="32"/>
      <c r="BW183" s="32"/>
      <c r="BX183" s="32"/>
      <c r="BY183" s="32"/>
      <c r="BZ183" s="32"/>
      <c r="CA183" s="32"/>
      <c r="CB183" s="32"/>
      <c r="CC183" s="32"/>
      <c r="CD183" s="32"/>
      <c r="CE183" s="32"/>
      <c r="CF183" s="32"/>
      <c r="CG183" s="32"/>
      <c r="CH183" s="32"/>
      <c r="CI183" s="32"/>
      <c r="CJ183" s="32"/>
      <c r="CK183" s="32"/>
      <c r="CL183" s="32"/>
      <c r="CM183" s="32"/>
      <c r="CN183" s="32"/>
      <c r="CO183" s="32"/>
      <c r="CP183" s="32"/>
      <c r="CQ183" s="32"/>
      <c r="CR183" s="32"/>
      <c r="CS183" s="32"/>
      <c r="CT183" s="32"/>
      <c r="CU183" s="32"/>
      <c r="CV183" s="32"/>
      <c r="CW183" s="32"/>
      <c r="CX183" s="32"/>
      <c r="CY183" s="32"/>
      <c r="CZ183" s="32"/>
      <c r="DA183" s="32"/>
      <c r="DB183" s="32"/>
      <c r="DC183" s="32"/>
      <c r="DD183" s="32"/>
      <c r="DE183" s="32"/>
      <c r="DF183" s="32"/>
      <c r="DG183" s="32"/>
      <c r="DH183" s="32"/>
      <c r="DI183" s="32"/>
      <c r="DJ183" s="32"/>
      <c r="DK183" s="32"/>
      <c r="DL183" s="32"/>
      <c r="DM183" s="32"/>
      <c r="DN183" s="32"/>
      <c r="DO183" s="32"/>
      <c r="DP183" s="32"/>
      <c r="DQ183" s="32"/>
      <c r="DR183" s="32"/>
      <c r="DS183" s="32"/>
      <c r="DT183" s="32"/>
      <c r="DU183" s="32"/>
      <c r="DV183" s="32"/>
      <c r="DW183" s="32"/>
      <c r="DX183" s="32"/>
      <c r="DY183" s="32"/>
      <c r="DZ183" s="32"/>
      <c r="EA183" s="32"/>
      <c r="EB183" s="32"/>
      <c r="EC183" s="32"/>
      <c r="ED183" s="32"/>
      <c r="EE183" s="32"/>
      <c r="EF183" s="32"/>
      <c r="EG183" s="32"/>
      <c r="EH183" s="32"/>
      <c r="EI183" s="32"/>
      <c r="EJ183" s="32"/>
      <c r="EK183" s="32"/>
      <c r="EL183" s="32"/>
      <c r="EM183" s="32"/>
      <c r="EN183" s="32"/>
      <c r="EO183" s="32"/>
      <c r="EP183" s="32"/>
      <c r="EQ183" s="32"/>
      <c r="ER183" s="32"/>
      <c r="ES183" s="32"/>
      <c r="ET183" s="32"/>
      <c r="EU183" s="32"/>
      <c r="EV183" s="32"/>
      <c r="EW183" s="32"/>
      <c r="EX183" s="32"/>
      <c r="EY183" s="32"/>
      <c r="EZ183" s="32"/>
      <c r="FA183" s="32"/>
      <c r="FB183" s="32"/>
      <c r="FC183" s="32"/>
      <c r="FD183" s="32"/>
      <c r="FE183" s="32"/>
      <c r="FF183" s="32"/>
      <c r="FG183" s="32"/>
      <c r="FH183" s="32"/>
      <c r="FI183" s="32"/>
      <c r="FJ183" s="32"/>
      <c r="FK183" s="32"/>
      <c r="FL183" s="32"/>
      <c r="FM183" s="32"/>
      <c r="FN183" s="32"/>
      <c r="FO183" s="32"/>
      <c r="FP183" s="32"/>
      <c r="FQ183" s="32"/>
      <c r="FR183" s="32"/>
      <c r="FS183" s="32"/>
      <c r="FT183" s="32"/>
      <c r="FU183" s="32"/>
      <c r="FV183" s="32"/>
      <c r="FW183" s="32"/>
      <c r="FX183" s="32"/>
      <c r="FY183" s="32"/>
      <c r="FZ183" s="32"/>
      <c r="GA183" s="32"/>
      <c r="GB183" s="32"/>
      <c r="GC183" s="32"/>
      <c r="GD183" s="32"/>
      <c r="GE183" s="32"/>
      <c r="GF183" s="32"/>
      <c r="GG183" s="32"/>
      <c r="GH183" s="32"/>
      <c r="GI183" s="32"/>
      <c r="GJ183" s="32"/>
      <c r="GK183" s="32"/>
      <c r="GL183" s="32"/>
      <c r="GM183" s="32"/>
      <c r="GN183" s="32"/>
      <c r="GO183" s="32"/>
      <c r="GP183" s="32"/>
      <c r="GQ183" s="32"/>
      <c r="GR183" s="32"/>
      <c r="GS183" s="32"/>
      <c r="GT183" s="32"/>
      <c r="GU183" s="32"/>
      <c r="GV183" s="32"/>
      <c r="GW183" s="32"/>
      <c r="GX183" s="32"/>
      <c r="GY183" s="32"/>
      <c r="GZ183" s="32"/>
      <c r="HA183" s="32"/>
      <c r="HB183" s="32"/>
      <c r="HC183" s="32"/>
      <c r="HD183" s="32"/>
      <c r="HE183" s="32"/>
      <c r="HF183" s="32"/>
      <c r="HG183" s="32"/>
      <c r="HH183" s="32"/>
      <c r="HI183" s="32"/>
      <c r="HJ183" s="32"/>
      <c r="HK183" s="32"/>
      <c r="HL183" s="32"/>
      <c r="HM183" s="32"/>
      <c r="HN183" s="32"/>
      <c r="HO183" s="32"/>
      <c r="HP183" s="32"/>
      <c r="HQ183" s="32"/>
      <c r="HR183" s="32"/>
      <c r="HS183" s="32"/>
      <c r="HT183" s="32"/>
      <c r="HU183" s="32"/>
      <c r="HV183" s="32"/>
      <c r="HW183" s="32"/>
      <c r="HX183" s="32"/>
      <c r="HY183" s="32"/>
      <c r="HZ183" s="32"/>
      <c r="IA183" s="32"/>
      <c r="IB183" s="32"/>
      <c r="IC183" s="32"/>
      <c r="ID183" s="32"/>
      <c r="IE183" s="32"/>
      <c r="IF183" s="32"/>
      <c r="IG183" s="32"/>
      <c r="IH183" s="32"/>
      <c r="II183" s="32"/>
      <c r="IJ183" s="32"/>
      <c r="IK183" s="32"/>
      <c r="IL183" s="32"/>
      <c r="IM183" s="32"/>
      <c r="IN183" s="32"/>
      <c r="IO183" s="32"/>
      <c r="IP183" s="32"/>
      <c r="IQ183" s="32"/>
      <c r="IR183" s="32"/>
      <c r="IS183" s="32"/>
      <c r="IT183" s="32"/>
      <c r="IU183" s="32"/>
      <c r="IV183" s="32"/>
    </row>
    <row r="184" spans="1:256" x14ac:dyDescent="0.25">
      <c r="A184" s="61" t="s">
        <v>2818</v>
      </c>
      <c r="B184" s="32"/>
      <c r="C184" s="19"/>
      <c r="D184" s="32"/>
      <c r="E184" s="32"/>
      <c r="F184" s="32"/>
      <c r="G184" s="32"/>
      <c r="H184" s="32"/>
      <c r="I184" s="32"/>
      <c r="J184" s="32"/>
      <c r="K184" s="32"/>
      <c r="L184" s="32"/>
      <c r="M184" s="32"/>
      <c r="N184" s="32"/>
      <c r="O184" s="32"/>
      <c r="P184" s="32"/>
      <c r="Q184" s="32"/>
      <c r="R184" s="32"/>
      <c r="S184" s="32"/>
      <c r="T184" s="32"/>
      <c r="V184" s="32"/>
      <c r="W184" s="32"/>
      <c r="X184" s="32"/>
      <c r="Y184" s="32"/>
      <c r="Z184" s="32"/>
      <c r="AA184" s="32"/>
      <c r="AB184" s="32"/>
      <c r="AC184" s="32"/>
      <c r="AD184" s="32"/>
      <c r="AE184" s="32"/>
      <c r="AF184" s="32"/>
      <c r="AG184" s="32"/>
      <c r="AH184" s="32"/>
      <c r="AI184" s="32"/>
      <c r="AJ184" s="32"/>
      <c r="AK184" s="32"/>
      <c r="AL184" s="32"/>
      <c r="AM184" s="32"/>
      <c r="AN184" s="32"/>
      <c r="AO184" s="32"/>
      <c r="AP184" s="32"/>
      <c r="AQ184" s="32"/>
      <c r="AR184" s="32"/>
      <c r="AS184" s="32"/>
      <c r="AT184" s="32"/>
      <c r="AU184" s="32"/>
      <c r="AV184" s="32"/>
      <c r="AW184" s="32"/>
      <c r="AX184" s="32"/>
      <c r="AY184" s="32"/>
      <c r="AZ184" s="32"/>
      <c r="BA184" s="32"/>
      <c r="BB184" s="32"/>
      <c r="BC184" s="32"/>
      <c r="BD184" s="32"/>
      <c r="BE184" s="32"/>
      <c r="BF184" s="32"/>
      <c r="BG184" s="32"/>
      <c r="BH184" s="32"/>
      <c r="BI184" s="32"/>
      <c r="BJ184" s="32"/>
      <c r="BK184" s="32"/>
      <c r="BL184" s="32"/>
      <c r="BM184" s="32"/>
      <c r="BN184" s="32"/>
      <c r="BO184" s="32"/>
      <c r="BP184" s="32"/>
      <c r="BQ184" s="32"/>
      <c r="BR184" s="32"/>
      <c r="BS184" s="32"/>
      <c r="BT184" s="32"/>
      <c r="BU184" s="32"/>
      <c r="BV184" s="32"/>
      <c r="BW184" s="32"/>
      <c r="BX184" s="32"/>
      <c r="BY184" s="32"/>
      <c r="BZ184" s="32"/>
      <c r="CA184" s="32"/>
      <c r="CB184" s="32"/>
      <c r="CC184" s="32"/>
      <c r="CD184" s="32"/>
      <c r="CE184" s="32"/>
      <c r="CF184" s="32"/>
      <c r="CG184" s="32"/>
      <c r="CH184" s="32"/>
      <c r="CI184" s="32"/>
      <c r="CJ184" s="32"/>
      <c r="CK184" s="32"/>
      <c r="CL184" s="32"/>
      <c r="CM184" s="32"/>
      <c r="CN184" s="32"/>
      <c r="CO184" s="32"/>
      <c r="CP184" s="32"/>
      <c r="CQ184" s="32"/>
      <c r="CR184" s="32"/>
      <c r="CS184" s="32"/>
      <c r="CT184" s="32"/>
      <c r="CU184" s="32"/>
      <c r="CV184" s="32"/>
      <c r="CW184" s="32"/>
      <c r="CX184" s="32"/>
      <c r="CY184" s="32"/>
      <c r="CZ184" s="32"/>
      <c r="DA184" s="32"/>
      <c r="DB184" s="32"/>
      <c r="DC184" s="32"/>
      <c r="DD184" s="32"/>
      <c r="DE184" s="32"/>
      <c r="DF184" s="32"/>
      <c r="DG184" s="32"/>
      <c r="DH184" s="32"/>
      <c r="DI184" s="32"/>
      <c r="DJ184" s="32"/>
      <c r="DK184" s="32"/>
      <c r="DL184" s="32"/>
      <c r="DM184" s="32"/>
      <c r="DN184" s="32"/>
      <c r="DO184" s="32"/>
      <c r="DP184" s="32"/>
      <c r="DQ184" s="32"/>
      <c r="DR184" s="32"/>
      <c r="DS184" s="32"/>
      <c r="DT184" s="32"/>
      <c r="DU184" s="32"/>
      <c r="DV184" s="32"/>
      <c r="DW184" s="32"/>
      <c r="DX184" s="32"/>
      <c r="DY184" s="32"/>
      <c r="DZ184" s="32"/>
      <c r="EA184" s="32"/>
      <c r="EB184" s="32"/>
      <c r="EC184" s="32"/>
      <c r="ED184" s="32"/>
      <c r="EE184" s="32"/>
      <c r="EF184" s="32"/>
      <c r="EG184" s="32"/>
      <c r="EH184" s="32"/>
      <c r="EI184" s="32"/>
      <c r="EJ184" s="32"/>
      <c r="EK184" s="32"/>
      <c r="EL184" s="32"/>
      <c r="EM184" s="32"/>
      <c r="EN184" s="32"/>
      <c r="EO184" s="32"/>
      <c r="EP184" s="32"/>
      <c r="EQ184" s="32"/>
      <c r="ER184" s="32"/>
      <c r="ES184" s="32"/>
      <c r="ET184" s="32"/>
      <c r="EU184" s="32"/>
      <c r="EV184" s="32"/>
      <c r="EW184" s="32"/>
      <c r="EX184" s="32"/>
      <c r="EY184" s="32"/>
      <c r="EZ184" s="32"/>
      <c r="FA184" s="32"/>
      <c r="FB184" s="32"/>
      <c r="FC184" s="32"/>
      <c r="FD184" s="32"/>
      <c r="FE184" s="32"/>
      <c r="FF184" s="32"/>
      <c r="FG184" s="32"/>
      <c r="FH184" s="32"/>
      <c r="FI184" s="32"/>
      <c r="FJ184" s="32"/>
      <c r="FK184" s="32"/>
      <c r="FL184" s="32"/>
      <c r="FM184" s="32"/>
      <c r="FN184" s="32"/>
      <c r="FO184" s="32"/>
      <c r="FP184" s="32"/>
      <c r="FQ184" s="32"/>
      <c r="FR184" s="32"/>
      <c r="FS184" s="32"/>
      <c r="FT184" s="32"/>
      <c r="FU184" s="32"/>
      <c r="FV184" s="32"/>
      <c r="FW184" s="32"/>
      <c r="FX184" s="32"/>
      <c r="FY184" s="32"/>
      <c r="FZ184" s="32"/>
      <c r="GA184" s="32"/>
      <c r="GB184" s="32"/>
      <c r="GC184" s="32"/>
      <c r="GD184" s="32"/>
      <c r="GE184" s="32"/>
      <c r="GF184" s="32"/>
      <c r="GG184" s="32"/>
      <c r="GH184" s="32"/>
      <c r="GI184" s="32"/>
      <c r="GJ184" s="32"/>
      <c r="GK184" s="32"/>
      <c r="GL184" s="32"/>
      <c r="GM184" s="32"/>
      <c r="GN184" s="32"/>
      <c r="GO184" s="32"/>
      <c r="GP184" s="32"/>
      <c r="GQ184" s="32"/>
      <c r="GR184" s="32"/>
      <c r="GS184" s="32"/>
      <c r="GT184" s="32"/>
      <c r="GU184" s="32"/>
      <c r="GV184" s="32"/>
      <c r="GW184" s="32"/>
      <c r="GX184" s="32"/>
      <c r="GY184" s="32"/>
      <c r="GZ184" s="32"/>
      <c r="HA184" s="32"/>
      <c r="HB184" s="32"/>
      <c r="HC184" s="32"/>
      <c r="HD184" s="32"/>
      <c r="HE184" s="32"/>
      <c r="HF184" s="32"/>
      <c r="HG184" s="32"/>
      <c r="HH184" s="32"/>
      <c r="HI184" s="32"/>
      <c r="HJ184" s="32"/>
      <c r="HK184" s="32"/>
      <c r="HL184" s="32"/>
      <c r="HM184" s="32"/>
      <c r="HN184" s="32"/>
      <c r="HO184" s="32"/>
      <c r="HP184" s="32"/>
      <c r="HQ184" s="32"/>
      <c r="HR184" s="32"/>
      <c r="HS184" s="32"/>
      <c r="HT184" s="32"/>
      <c r="HU184" s="32"/>
      <c r="HV184" s="32"/>
      <c r="HW184" s="32"/>
      <c r="HX184" s="32"/>
      <c r="HY184" s="32"/>
      <c r="HZ184" s="32"/>
      <c r="IA184" s="32"/>
      <c r="IB184" s="32"/>
      <c r="IC184" s="32"/>
      <c r="ID184" s="32"/>
      <c r="IE184" s="32"/>
      <c r="IF184" s="32"/>
      <c r="IG184" s="32"/>
      <c r="IH184" s="32"/>
      <c r="II184" s="32"/>
      <c r="IJ184" s="32"/>
      <c r="IK184" s="32"/>
      <c r="IL184" s="32"/>
      <c r="IM184" s="32"/>
      <c r="IN184" s="32"/>
      <c r="IO184" s="32"/>
      <c r="IP184" s="32"/>
      <c r="IQ184" s="32"/>
      <c r="IR184" s="32"/>
      <c r="IS184" s="32"/>
      <c r="IT184" s="32"/>
      <c r="IU184" s="32"/>
      <c r="IV184" s="32"/>
    </row>
    <row r="185" spans="1:256" ht="13.8" thickBot="1" x14ac:dyDescent="0.3">
      <c r="A185" s="70" t="s">
        <v>39</v>
      </c>
      <c r="B185" s="32"/>
      <c r="C185" s="19"/>
      <c r="D185" s="32"/>
      <c r="E185" s="32"/>
      <c r="F185" s="32"/>
      <c r="G185" s="32"/>
      <c r="H185" s="32"/>
      <c r="I185" s="32"/>
      <c r="J185" s="32"/>
      <c r="K185" s="32"/>
      <c r="L185" s="32"/>
      <c r="M185" s="32"/>
      <c r="N185" s="32"/>
      <c r="O185" s="32"/>
      <c r="P185" s="32"/>
      <c r="Q185" s="32"/>
      <c r="R185" s="32"/>
      <c r="S185" s="32"/>
      <c r="T185" s="32"/>
      <c r="V185" s="32"/>
      <c r="W185" s="32"/>
      <c r="X185" s="32"/>
      <c r="Y185" s="32"/>
      <c r="Z185" s="32"/>
      <c r="AA185" s="32"/>
      <c r="AB185" s="32"/>
      <c r="AC185" s="32"/>
      <c r="AD185" s="32"/>
      <c r="AE185" s="32"/>
      <c r="AF185" s="32"/>
      <c r="AG185" s="32"/>
      <c r="AH185" s="32"/>
      <c r="AI185" s="32"/>
      <c r="AJ185" s="32"/>
      <c r="AK185" s="32"/>
      <c r="AL185" s="32"/>
      <c r="AM185" s="32"/>
      <c r="AN185" s="32"/>
      <c r="AO185" s="32"/>
      <c r="AP185" s="32"/>
      <c r="AQ185" s="32"/>
      <c r="AR185" s="32"/>
      <c r="AS185" s="32"/>
      <c r="AT185" s="32"/>
      <c r="AU185" s="32"/>
      <c r="AV185" s="32"/>
      <c r="AW185" s="32"/>
      <c r="AX185" s="32"/>
      <c r="AY185" s="32"/>
      <c r="AZ185" s="32"/>
      <c r="BA185" s="32"/>
      <c r="BB185" s="32"/>
      <c r="BC185" s="32"/>
      <c r="BD185" s="32"/>
      <c r="BE185" s="32"/>
      <c r="BF185" s="32"/>
      <c r="BG185" s="32"/>
      <c r="BH185" s="32"/>
      <c r="BI185" s="32"/>
      <c r="BJ185" s="32"/>
      <c r="BK185" s="32"/>
      <c r="BL185" s="32"/>
      <c r="BM185" s="32"/>
      <c r="BN185" s="32"/>
      <c r="BO185" s="32"/>
      <c r="BP185" s="32"/>
      <c r="BQ185" s="32"/>
      <c r="BR185" s="32"/>
      <c r="BS185" s="32"/>
      <c r="BT185" s="32"/>
      <c r="BU185" s="32"/>
      <c r="BV185" s="32"/>
      <c r="BW185" s="32"/>
      <c r="BX185" s="32"/>
      <c r="BY185" s="32"/>
      <c r="BZ185" s="32"/>
      <c r="CA185" s="32"/>
      <c r="CB185" s="32"/>
      <c r="CC185" s="32"/>
      <c r="CD185" s="32"/>
      <c r="CE185" s="32"/>
      <c r="CF185" s="32"/>
      <c r="CG185" s="32"/>
      <c r="CH185" s="32"/>
      <c r="CI185" s="32"/>
      <c r="CJ185" s="32"/>
      <c r="CK185" s="32"/>
      <c r="CL185" s="32"/>
      <c r="CM185" s="32"/>
      <c r="CN185" s="32"/>
      <c r="CO185" s="32"/>
      <c r="CP185" s="32"/>
      <c r="CQ185" s="32"/>
      <c r="CR185" s="32"/>
      <c r="CS185" s="32"/>
      <c r="CT185" s="32"/>
      <c r="CU185" s="32"/>
      <c r="CV185" s="32"/>
      <c r="CW185" s="32"/>
      <c r="CX185" s="32"/>
      <c r="CY185" s="32"/>
      <c r="CZ185" s="32"/>
      <c r="DA185" s="32"/>
      <c r="DB185" s="32"/>
      <c r="DC185" s="32"/>
      <c r="DD185" s="32"/>
      <c r="DE185" s="32"/>
      <c r="DF185" s="32"/>
      <c r="DG185" s="32"/>
      <c r="DH185" s="32"/>
      <c r="DI185" s="32"/>
      <c r="DJ185" s="32"/>
      <c r="DK185" s="32"/>
      <c r="DL185" s="32"/>
      <c r="DM185" s="32"/>
      <c r="DN185" s="32"/>
      <c r="DO185" s="32"/>
      <c r="DP185" s="32"/>
      <c r="DQ185" s="32"/>
      <c r="DR185" s="32"/>
      <c r="DS185" s="32"/>
      <c r="DT185" s="32"/>
      <c r="DU185" s="32"/>
      <c r="DV185" s="32"/>
      <c r="DW185" s="32"/>
      <c r="DX185" s="32"/>
      <c r="DY185" s="32"/>
      <c r="DZ185" s="32"/>
      <c r="EA185" s="32"/>
      <c r="EB185" s="32"/>
      <c r="EC185" s="32"/>
      <c r="ED185" s="32"/>
      <c r="EE185" s="32"/>
      <c r="EF185" s="32"/>
      <c r="EG185" s="32"/>
      <c r="EH185" s="32"/>
      <c r="EI185" s="32"/>
      <c r="EJ185" s="32"/>
      <c r="EK185" s="32"/>
      <c r="EL185" s="32"/>
      <c r="EM185" s="32"/>
      <c r="EN185" s="32"/>
      <c r="EO185" s="32"/>
      <c r="EP185" s="32"/>
      <c r="EQ185" s="32"/>
      <c r="ER185" s="32"/>
      <c r="ES185" s="32"/>
      <c r="ET185" s="32"/>
      <c r="EU185" s="32"/>
      <c r="EV185" s="32"/>
      <c r="EW185" s="32"/>
      <c r="EX185" s="32"/>
      <c r="EY185" s="32"/>
      <c r="EZ185" s="32"/>
      <c r="FA185" s="32"/>
      <c r="FB185" s="32"/>
      <c r="FC185" s="32"/>
      <c r="FD185" s="32"/>
      <c r="FE185" s="32"/>
      <c r="FF185" s="32"/>
      <c r="FG185" s="32"/>
      <c r="FH185" s="32"/>
      <c r="FI185" s="32"/>
      <c r="FJ185" s="32"/>
      <c r="FK185" s="32"/>
      <c r="FL185" s="32"/>
      <c r="FM185" s="32"/>
      <c r="FN185" s="32"/>
      <c r="FO185" s="32"/>
      <c r="FP185" s="32"/>
      <c r="FQ185" s="32"/>
      <c r="FR185" s="32"/>
      <c r="FS185" s="32"/>
      <c r="FT185" s="32"/>
      <c r="FU185" s="32"/>
      <c r="FV185" s="32"/>
      <c r="FW185" s="32"/>
      <c r="FX185" s="32"/>
      <c r="FY185" s="32"/>
      <c r="FZ185" s="32"/>
      <c r="GA185" s="32"/>
      <c r="GB185" s="32"/>
      <c r="GC185" s="32"/>
      <c r="GD185" s="32"/>
      <c r="GE185" s="32"/>
      <c r="GF185" s="32"/>
      <c r="GG185" s="32"/>
      <c r="GH185" s="32"/>
      <c r="GI185" s="32"/>
      <c r="GJ185" s="32"/>
      <c r="GK185" s="32"/>
      <c r="GL185" s="32"/>
      <c r="GM185" s="32"/>
      <c r="GN185" s="32"/>
      <c r="GO185" s="32"/>
      <c r="GP185" s="32"/>
      <c r="GQ185" s="32"/>
      <c r="GR185" s="32"/>
      <c r="GS185" s="32"/>
      <c r="GT185" s="32"/>
      <c r="GU185" s="32"/>
      <c r="GV185" s="32"/>
      <c r="GW185" s="32"/>
      <c r="GX185" s="32"/>
      <c r="GY185" s="32"/>
      <c r="GZ185" s="32"/>
      <c r="HA185" s="32"/>
      <c r="HB185" s="32"/>
      <c r="HC185" s="32"/>
      <c r="HD185" s="32"/>
      <c r="HE185" s="32"/>
      <c r="HF185" s="32"/>
      <c r="HG185" s="32"/>
      <c r="HH185" s="32"/>
      <c r="HI185" s="32"/>
      <c r="HJ185" s="32"/>
      <c r="HK185" s="32"/>
      <c r="HL185" s="32"/>
      <c r="HM185" s="32"/>
      <c r="HN185" s="32"/>
      <c r="HO185" s="32"/>
      <c r="HP185" s="32"/>
      <c r="HQ185" s="32"/>
      <c r="HR185" s="32"/>
      <c r="HS185" s="32"/>
      <c r="HT185" s="32"/>
      <c r="HU185" s="32"/>
      <c r="HV185" s="32"/>
      <c r="HW185" s="32"/>
      <c r="HX185" s="32"/>
      <c r="HY185" s="32"/>
      <c r="HZ185" s="32"/>
      <c r="IA185" s="32"/>
      <c r="IB185" s="32"/>
      <c r="IC185" s="32"/>
      <c r="ID185" s="32"/>
      <c r="IE185" s="32"/>
      <c r="IF185" s="32"/>
      <c r="IG185" s="32"/>
      <c r="IH185" s="32"/>
      <c r="II185" s="32"/>
      <c r="IJ185" s="32"/>
      <c r="IK185" s="32"/>
      <c r="IL185" s="32"/>
      <c r="IM185" s="32"/>
      <c r="IN185" s="32"/>
      <c r="IO185" s="32"/>
      <c r="IP185" s="32"/>
      <c r="IQ185" s="32"/>
      <c r="IR185" s="32"/>
      <c r="IS185" s="32"/>
      <c r="IT185" s="32"/>
      <c r="IU185" s="32"/>
      <c r="IV185" s="32"/>
    </row>
    <row r="186" spans="1:256" x14ac:dyDescent="0.25">
      <c r="A186" s="2"/>
      <c r="B186" s="32"/>
      <c r="C186" s="19"/>
      <c r="D186" s="32"/>
      <c r="E186" s="32"/>
      <c r="F186" s="32"/>
      <c r="G186" s="32"/>
      <c r="H186" s="32"/>
      <c r="I186" s="32"/>
      <c r="J186" s="32"/>
      <c r="K186" s="32"/>
      <c r="L186" s="32"/>
      <c r="M186" s="32"/>
      <c r="N186" s="32"/>
      <c r="O186" s="32"/>
      <c r="P186" s="32"/>
      <c r="Q186" s="32"/>
      <c r="R186" s="32"/>
      <c r="S186" s="32"/>
      <c r="T186" s="32"/>
      <c r="V186" s="32"/>
      <c r="W186" s="32"/>
      <c r="X186" s="32"/>
      <c r="Y186" s="32"/>
      <c r="Z186" s="32"/>
      <c r="AA186" s="32"/>
      <c r="AB186" s="32"/>
      <c r="AC186" s="32"/>
      <c r="AD186" s="32"/>
      <c r="AE186" s="32"/>
      <c r="AF186" s="32"/>
      <c r="AG186" s="32"/>
      <c r="AH186" s="32"/>
      <c r="AI186" s="32"/>
      <c r="AJ186" s="32"/>
      <c r="AK186" s="32"/>
      <c r="AL186" s="32"/>
      <c r="AM186" s="32"/>
      <c r="AN186" s="32"/>
      <c r="AO186" s="32"/>
      <c r="AP186" s="32"/>
      <c r="AQ186" s="32"/>
      <c r="AR186" s="32"/>
      <c r="AS186" s="32"/>
      <c r="AT186" s="32"/>
      <c r="AU186" s="32"/>
      <c r="AV186" s="32"/>
      <c r="AW186" s="32"/>
      <c r="AX186" s="32"/>
      <c r="AY186" s="32"/>
      <c r="AZ186" s="32"/>
      <c r="BA186" s="32"/>
      <c r="BB186" s="32"/>
      <c r="BC186" s="32"/>
      <c r="BD186" s="32"/>
      <c r="BE186" s="32"/>
      <c r="BF186" s="32"/>
      <c r="BG186" s="32"/>
      <c r="BH186" s="32"/>
      <c r="BI186" s="32"/>
      <c r="BJ186" s="32"/>
      <c r="BK186" s="32"/>
      <c r="BL186" s="32"/>
      <c r="BM186" s="32"/>
      <c r="BN186" s="32"/>
      <c r="BO186" s="32"/>
      <c r="BP186" s="32"/>
      <c r="BQ186" s="32"/>
      <c r="BR186" s="32"/>
      <c r="BS186" s="32"/>
      <c r="BT186" s="32"/>
      <c r="BU186" s="32"/>
      <c r="BV186" s="32"/>
      <c r="BW186" s="32"/>
      <c r="BX186" s="32"/>
      <c r="BY186" s="32"/>
      <c r="BZ186" s="32"/>
      <c r="CA186" s="32"/>
      <c r="CB186" s="32"/>
      <c r="CC186" s="32"/>
      <c r="CD186" s="32"/>
      <c r="CE186" s="32"/>
      <c r="CF186" s="32"/>
      <c r="CG186" s="32"/>
      <c r="CH186" s="32"/>
      <c r="CI186" s="32"/>
      <c r="CJ186" s="32"/>
      <c r="CK186" s="32"/>
      <c r="CL186" s="32"/>
      <c r="CM186" s="32"/>
      <c r="CN186" s="32"/>
      <c r="CO186" s="32"/>
      <c r="CP186" s="32"/>
      <c r="CQ186" s="32"/>
      <c r="CR186" s="32"/>
      <c r="CS186" s="32"/>
      <c r="CT186" s="32"/>
      <c r="CU186" s="32"/>
      <c r="CV186" s="32"/>
      <c r="CW186" s="32"/>
      <c r="CX186" s="32"/>
      <c r="CY186" s="32"/>
      <c r="CZ186" s="32"/>
      <c r="DA186" s="32"/>
      <c r="DB186" s="32"/>
      <c r="DC186" s="32"/>
      <c r="DD186" s="32"/>
      <c r="DE186" s="32"/>
      <c r="DF186" s="32"/>
      <c r="DG186" s="32"/>
      <c r="DH186" s="32"/>
      <c r="DI186" s="32"/>
      <c r="DJ186" s="32"/>
      <c r="DK186" s="32"/>
      <c r="DL186" s="32"/>
      <c r="DM186" s="32"/>
      <c r="DN186" s="32"/>
      <c r="DO186" s="32"/>
      <c r="DP186" s="32"/>
      <c r="DQ186" s="32"/>
      <c r="DR186" s="32"/>
      <c r="DS186" s="32"/>
      <c r="DT186" s="32"/>
      <c r="DU186" s="32"/>
      <c r="DV186" s="32"/>
      <c r="DW186" s="32"/>
      <c r="DX186" s="32"/>
      <c r="DY186" s="32"/>
      <c r="DZ186" s="32"/>
      <c r="EA186" s="32"/>
      <c r="EB186" s="32"/>
      <c r="EC186" s="32"/>
      <c r="ED186" s="32"/>
      <c r="EE186" s="32"/>
      <c r="EF186" s="32"/>
      <c r="EG186" s="32"/>
      <c r="EH186" s="32"/>
      <c r="EI186" s="32"/>
      <c r="EJ186" s="32"/>
      <c r="EK186" s="32"/>
      <c r="EL186" s="32"/>
      <c r="EM186" s="32"/>
      <c r="EN186" s="32"/>
      <c r="EO186" s="32"/>
      <c r="EP186" s="32"/>
      <c r="EQ186" s="32"/>
      <c r="ER186" s="32"/>
      <c r="ES186" s="32"/>
      <c r="ET186" s="32"/>
      <c r="EU186" s="32"/>
      <c r="EV186" s="32"/>
      <c r="EW186" s="32"/>
      <c r="EX186" s="32"/>
      <c r="EY186" s="32"/>
      <c r="EZ186" s="32"/>
      <c r="FA186" s="32"/>
      <c r="FB186" s="32"/>
      <c r="FC186" s="32"/>
      <c r="FD186" s="32"/>
      <c r="FE186" s="32"/>
      <c r="FF186" s="32"/>
      <c r="FG186" s="32"/>
      <c r="FH186" s="32"/>
      <c r="FI186" s="32"/>
      <c r="FJ186" s="32"/>
      <c r="FK186" s="32"/>
      <c r="FL186" s="32"/>
      <c r="FM186" s="32"/>
      <c r="FN186" s="32"/>
      <c r="FO186" s="32"/>
      <c r="FP186" s="32"/>
      <c r="FQ186" s="32"/>
      <c r="FR186" s="32"/>
      <c r="FS186" s="32"/>
      <c r="FT186" s="32"/>
      <c r="FU186" s="32"/>
      <c r="FV186" s="32"/>
      <c r="FW186" s="32"/>
      <c r="FX186" s="32"/>
      <c r="FY186" s="32"/>
      <c r="FZ186" s="32"/>
      <c r="GA186" s="32"/>
      <c r="GB186" s="32"/>
      <c r="GC186" s="32"/>
      <c r="GD186" s="32"/>
      <c r="GE186" s="32"/>
      <c r="GF186" s="32"/>
      <c r="GG186" s="32"/>
      <c r="GH186" s="32"/>
      <c r="GI186" s="32"/>
      <c r="GJ186" s="32"/>
      <c r="GK186" s="32"/>
      <c r="GL186" s="32"/>
      <c r="GM186" s="32"/>
      <c r="GN186" s="32"/>
      <c r="GO186" s="32"/>
      <c r="GP186" s="32"/>
      <c r="GQ186" s="32"/>
      <c r="GR186" s="32"/>
      <c r="GS186" s="32"/>
      <c r="GT186" s="32"/>
      <c r="GU186" s="32"/>
      <c r="GV186" s="32"/>
      <c r="GW186" s="32"/>
      <c r="GX186" s="32"/>
      <c r="GY186" s="32"/>
      <c r="GZ186" s="32"/>
      <c r="HA186" s="32"/>
      <c r="HB186" s="32"/>
      <c r="HC186" s="32"/>
      <c r="HD186" s="32"/>
      <c r="HE186" s="32"/>
      <c r="HF186" s="32"/>
      <c r="HG186" s="32"/>
      <c r="HH186" s="32"/>
      <c r="HI186" s="32"/>
      <c r="HJ186" s="32"/>
      <c r="HK186" s="32"/>
      <c r="HL186" s="32"/>
      <c r="HM186" s="32"/>
      <c r="HN186" s="32"/>
      <c r="HO186" s="32"/>
      <c r="HP186" s="32"/>
      <c r="HQ186" s="32"/>
      <c r="HR186" s="32"/>
      <c r="HS186" s="32"/>
      <c r="HT186" s="32"/>
      <c r="HU186" s="32"/>
      <c r="HV186" s="32"/>
      <c r="HW186" s="32"/>
      <c r="HX186" s="32"/>
      <c r="HY186" s="32"/>
      <c r="HZ186" s="32"/>
      <c r="IA186" s="32"/>
      <c r="IB186" s="32"/>
      <c r="IC186" s="32"/>
      <c r="ID186" s="32"/>
      <c r="IE186" s="32"/>
      <c r="IF186" s="32"/>
      <c r="IG186" s="32"/>
      <c r="IH186" s="32"/>
      <c r="II186" s="32"/>
      <c r="IJ186" s="32"/>
      <c r="IK186" s="32"/>
      <c r="IL186" s="32"/>
      <c r="IM186" s="32"/>
      <c r="IN186" s="32"/>
      <c r="IO186" s="32"/>
      <c r="IP186" s="32"/>
      <c r="IQ186" s="32"/>
      <c r="IR186" s="32"/>
      <c r="IS186" s="32"/>
      <c r="IT186" s="32"/>
      <c r="IU186" s="32"/>
      <c r="IV186" s="32"/>
    </row>
    <row r="187" spans="1:256" x14ac:dyDescent="0.25">
      <c r="A187" s="2"/>
      <c r="B187" s="32"/>
      <c r="C187" s="19"/>
      <c r="D187" s="32"/>
      <c r="E187" s="32"/>
      <c r="F187" s="32"/>
      <c r="G187" s="32"/>
      <c r="H187" s="32"/>
      <c r="I187" s="32"/>
      <c r="J187" s="32"/>
      <c r="K187" s="32"/>
      <c r="L187" s="32"/>
      <c r="M187" s="32"/>
      <c r="N187" s="32"/>
      <c r="O187" s="32"/>
      <c r="P187" s="32"/>
      <c r="Q187" s="32"/>
      <c r="R187" s="32"/>
      <c r="S187" s="32"/>
      <c r="T187" s="32"/>
      <c r="V187" s="32"/>
      <c r="W187" s="32"/>
      <c r="X187" s="32"/>
      <c r="Y187" s="32"/>
      <c r="Z187" s="32"/>
      <c r="AA187" s="32"/>
      <c r="AB187" s="32"/>
      <c r="AC187" s="32"/>
      <c r="AD187" s="32"/>
      <c r="AE187" s="32"/>
      <c r="AF187" s="32"/>
      <c r="AG187" s="32"/>
      <c r="AH187" s="32"/>
      <c r="AI187" s="32"/>
      <c r="AJ187" s="32"/>
      <c r="AK187" s="32"/>
      <c r="AL187" s="32"/>
      <c r="AM187" s="32"/>
      <c r="AN187" s="32"/>
      <c r="AO187" s="32"/>
      <c r="AP187" s="32"/>
      <c r="AQ187" s="32"/>
      <c r="AR187" s="32"/>
      <c r="AS187" s="32"/>
      <c r="AT187" s="32"/>
      <c r="AU187" s="32"/>
      <c r="AV187" s="32"/>
      <c r="AW187" s="32"/>
      <c r="AX187" s="32"/>
      <c r="AY187" s="32"/>
      <c r="AZ187" s="32"/>
      <c r="BA187" s="32"/>
      <c r="BB187" s="32"/>
      <c r="BC187" s="32"/>
      <c r="BD187" s="32"/>
      <c r="BE187" s="32"/>
      <c r="BF187" s="32"/>
      <c r="BG187" s="32"/>
      <c r="BH187" s="32"/>
      <c r="BI187" s="32"/>
      <c r="BJ187" s="32"/>
      <c r="BK187" s="32"/>
      <c r="BL187" s="32"/>
      <c r="BM187" s="32"/>
      <c r="BN187" s="32"/>
      <c r="BO187" s="32"/>
      <c r="BP187" s="32"/>
      <c r="BQ187" s="32"/>
      <c r="BR187" s="32"/>
      <c r="BS187" s="32"/>
      <c r="BT187" s="32"/>
      <c r="BU187" s="32"/>
      <c r="BV187" s="32"/>
      <c r="BW187" s="32"/>
      <c r="BX187" s="32"/>
      <c r="BY187" s="32"/>
      <c r="BZ187" s="32"/>
      <c r="CA187" s="32"/>
      <c r="CB187" s="32"/>
      <c r="CC187" s="32"/>
      <c r="CD187" s="32"/>
      <c r="CE187" s="32"/>
      <c r="CF187" s="32"/>
      <c r="CG187" s="32"/>
      <c r="CH187" s="32"/>
      <c r="CI187" s="32"/>
      <c r="CJ187" s="32"/>
      <c r="CK187" s="32"/>
      <c r="CL187" s="32"/>
      <c r="CM187" s="32"/>
      <c r="CN187" s="32"/>
      <c r="CO187" s="32"/>
      <c r="CP187" s="32"/>
      <c r="CQ187" s="32"/>
      <c r="CR187" s="32"/>
      <c r="CS187" s="32"/>
      <c r="CT187" s="32"/>
      <c r="CU187" s="32"/>
      <c r="CV187" s="32"/>
      <c r="CW187" s="32"/>
      <c r="CX187" s="32"/>
      <c r="CY187" s="32"/>
      <c r="CZ187" s="32"/>
      <c r="DA187" s="32"/>
      <c r="DB187" s="32"/>
      <c r="DC187" s="32"/>
      <c r="DD187" s="32"/>
      <c r="DE187" s="32"/>
      <c r="DF187" s="32"/>
      <c r="DG187" s="32"/>
      <c r="DH187" s="32"/>
      <c r="DI187" s="32"/>
      <c r="DJ187" s="32"/>
      <c r="DK187" s="32"/>
      <c r="DL187" s="32"/>
      <c r="DM187" s="32"/>
      <c r="DN187" s="32"/>
      <c r="DO187" s="32"/>
      <c r="DP187" s="32"/>
      <c r="DQ187" s="32"/>
      <c r="DR187" s="32"/>
      <c r="DS187" s="32"/>
      <c r="DT187" s="32"/>
      <c r="DU187" s="32"/>
      <c r="DV187" s="32"/>
      <c r="DW187" s="32"/>
      <c r="DX187" s="32"/>
      <c r="DY187" s="32"/>
      <c r="DZ187" s="32"/>
      <c r="EA187" s="32"/>
      <c r="EB187" s="32"/>
      <c r="EC187" s="32"/>
      <c r="ED187" s="32"/>
      <c r="EE187" s="32"/>
      <c r="EF187" s="32"/>
      <c r="EG187" s="32"/>
      <c r="EH187" s="32"/>
      <c r="EI187" s="32"/>
      <c r="EJ187" s="32"/>
      <c r="EK187" s="32"/>
      <c r="EL187" s="32"/>
      <c r="EM187" s="32"/>
      <c r="EN187" s="32"/>
      <c r="EO187" s="32"/>
      <c r="EP187" s="32"/>
      <c r="EQ187" s="32"/>
      <c r="ER187" s="32"/>
      <c r="ES187" s="32"/>
      <c r="ET187" s="32"/>
      <c r="EU187" s="32"/>
      <c r="EV187" s="32"/>
      <c r="EW187" s="32"/>
      <c r="EX187" s="32"/>
      <c r="EY187" s="32"/>
      <c r="EZ187" s="32"/>
      <c r="FA187" s="32"/>
      <c r="FB187" s="32"/>
      <c r="FC187" s="32"/>
      <c r="FD187" s="32"/>
      <c r="FE187" s="32"/>
      <c r="FF187" s="32"/>
      <c r="FG187" s="32"/>
      <c r="FH187" s="32"/>
      <c r="FI187" s="32"/>
      <c r="FJ187" s="32"/>
      <c r="FK187" s="32"/>
      <c r="FL187" s="32"/>
      <c r="FM187" s="32"/>
      <c r="FN187" s="32"/>
      <c r="FO187" s="32"/>
      <c r="FP187" s="32"/>
      <c r="FQ187" s="32"/>
      <c r="FR187" s="32"/>
      <c r="FS187" s="32"/>
      <c r="FT187" s="32"/>
      <c r="FU187" s="32"/>
      <c r="FV187" s="32"/>
      <c r="FW187" s="32"/>
      <c r="FX187" s="32"/>
      <c r="FY187" s="32"/>
      <c r="FZ187" s="32"/>
      <c r="GA187" s="32"/>
      <c r="GB187" s="32"/>
      <c r="GC187" s="32"/>
      <c r="GD187" s="32"/>
      <c r="GE187" s="32"/>
      <c r="GF187" s="32"/>
      <c r="GG187" s="32"/>
      <c r="GH187" s="32"/>
      <c r="GI187" s="32"/>
      <c r="GJ187" s="32"/>
      <c r="GK187" s="32"/>
      <c r="GL187" s="32"/>
      <c r="GM187" s="32"/>
      <c r="GN187" s="32"/>
      <c r="GO187" s="32"/>
      <c r="GP187" s="32"/>
      <c r="GQ187" s="32"/>
      <c r="GR187" s="32"/>
      <c r="GS187" s="32"/>
      <c r="GT187" s="32"/>
      <c r="GU187" s="32"/>
      <c r="GV187" s="32"/>
      <c r="GW187" s="32"/>
      <c r="GX187" s="32"/>
      <c r="GY187" s="32"/>
      <c r="GZ187" s="32"/>
      <c r="HA187" s="32"/>
      <c r="HB187" s="32"/>
      <c r="HC187" s="32"/>
      <c r="HD187" s="32"/>
      <c r="HE187" s="32"/>
      <c r="HF187" s="32"/>
      <c r="HG187" s="32"/>
      <c r="HH187" s="32"/>
      <c r="HI187" s="32"/>
      <c r="HJ187" s="32"/>
      <c r="HK187" s="32"/>
      <c r="HL187" s="32"/>
      <c r="HM187" s="32"/>
      <c r="HN187" s="32"/>
      <c r="HO187" s="32"/>
      <c r="HP187" s="32"/>
      <c r="HQ187" s="32"/>
      <c r="HR187" s="32"/>
      <c r="HS187" s="32"/>
      <c r="HT187" s="32"/>
      <c r="HU187" s="32"/>
      <c r="HV187" s="32"/>
      <c r="HW187" s="32"/>
      <c r="HX187" s="32"/>
      <c r="HY187" s="32"/>
      <c r="HZ187" s="32"/>
      <c r="IA187" s="32"/>
      <c r="IB187" s="32"/>
      <c r="IC187" s="32"/>
      <c r="ID187" s="32"/>
      <c r="IE187" s="32"/>
      <c r="IF187" s="32"/>
      <c r="IG187" s="32"/>
      <c r="IH187" s="32"/>
      <c r="II187" s="32"/>
      <c r="IJ187" s="32"/>
      <c r="IK187" s="32"/>
      <c r="IL187" s="32"/>
      <c r="IM187" s="32"/>
      <c r="IN187" s="32"/>
      <c r="IO187" s="32"/>
      <c r="IP187" s="32"/>
      <c r="IQ187" s="32"/>
      <c r="IR187" s="32"/>
      <c r="IS187" s="32"/>
      <c r="IT187" s="32"/>
      <c r="IU187" s="32"/>
      <c r="IV187" s="32"/>
    </row>
    <row r="188" spans="1:256" x14ac:dyDescent="0.25">
      <c r="A188" s="2"/>
      <c r="B188" s="32"/>
      <c r="C188" s="19"/>
      <c r="D188" s="32"/>
      <c r="E188" s="32"/>
      <c r="F188" s="32"/>
      <c r="G188" s="32"/>
      <c r="H188" s="32"/>
      <c r="I188" s="32"/>
      <c r="J188" s="32"/>
      <c r="K188" s="32"/>
      <c r="L188" s="32"/>
      <c r="M188" s="32"/>
      <c r="N188" s="32"/>
      <c r="O188" s="32"/>
      <c r="P188" s="32"/>
      <c r="Q188" s="32"/>
      <c r="R188" s="32"/>
      <c r="S188" s="32"/>
      <c r="T188" s="32"/>
      <c r="V188" s="32"/>
      <c r="W188" s="32"/>
      <c r="X188" s="32"/>
      <c r="Y188" s="32"/>
      <c r="Z188" s="32"/>
      <c r="AA188" s="32"/>
      <c r="AB188" s="32"/>
      <c r="AC188" s="32"/>
      <c r="AD188" s="32"/>
      <c r="AE188" s="32"/>
      <c r="AF188" s="32"/>
      <c r="AG188" s="32"/>
      <c r="AH188" s="32"/>
      <c r="AI188" s="32"/>
      <c r="AJ188" s="32"/>
      <c r="AK188" s="32"/>
      <c r="AL188" s="32"/>
      <c r="AM188" s="32"/>
      <c r="AN188" s="32"/>
      <c r="AO188" s="32"/>
      <c r="AP188" s="32"/>
      <c r="AQ188" s="32"/>
      <c r="AR188" s="32"/>
      <c r="AS188" s="32"/>
      <c r="AT188" s="32"/>
      <c r="AU188" s="32"/>
      <c r="AV188" s="32"/>
      <c r="AW188" s="32"/>
      <c r="AX188" s="32"/>
      <c r="AY188" s="32"/>
      <c r="AZ188" s="32"/>
      <c r="BA188" s="32"/>
      <c r="BB188" s="32"/>
      <c r="BC188" s="32"/>
      <c r="BD188" s="32"/>
      <c r="BE188" s="32"/>
      <c r="BF188" s="32"/>
      <c r="BG188" s="32"/>
      <c r="BH188" s="32"/>
      <c r="BI188" s="32"/>
      <c r="BJ188" s="32"/>
      <c r="BK188" s="32"/>
      <c r="BL188" s="32"/>
      <c r="BM188" s="32"/>
      <c r="BN188" s="32"/>
      <c r="BO188" s="32"/>
      <c r="BP188" s="32"/>
      <c r="BQ188" s="32"/>
      <c r="BR188" s="32"/>
      <c r="BS188" s="32"/>
      <c r="BT188" s="32"/>
      <c r="BU188" s="32"/>
      <c r="BV188" s="32"/>
      <c r="BW188" s="32"/>
      <c r="BX188" s="32"/>
      <c r="BY188" s="32"/>
      <c r="BZ188" s="32"/>
      <c r="CA188" s="32"/>
      <c r="CB188" s="32"/>
      <c r="CC188" s="32"/>
      <c r="CD188" s="32"/>
      <c r="CE188" s="32"/>
      <c r="CF188" s="32"/>
      <c r="CG188" s="32"/>
      <c r="CH188" s="32"/>
      <c r="CI188" s="32"/>
      <c r="CJ188" s="32"/>
      <c r="CK188" s="32"/>
      <c r="CL188" s="32"/>
      <c r="CM188" s="32"/>
      <c r="CN188" s="32"/>
      <c r="CO188" s="32"/>
      <c r="CP188" s="32"/>
      <c r="CQ188" s="32"/>
      <c r="CR188" s="32"/>
      <c r="CS188" s="32"/>
      <c r="CT188" s="32"/>
      <c r="CU188" s="32"/>
      <c r="CV188" s="32"/>
      <c r="CW188" s="32"/>
      <c r="CX188" s="32"/>
      <c r="CY188" s="32"/>
      <c r="CZ188" s="32"/>
      <c r="DA188" s="32"/>
      <c r="DB188" s="32"/>
      <c r="DC188" s="32"/>
      <c r="DD188" s="32"/>
      <c r="DE188" s="32"/>
      <c r="DF188" s="32"/>
      <c r="DG188" s="32"/>
      <c r="DH188" s="32"/>
      <c r="DI188" s="32"/>
      <c r="DJ188" s="32"/>
      <c r="DK188" s="32"/>
      <c r="DL188" s="32"/>
      <c r="DM188" s="32"/>
      <c r="DN188" s="32"/>
      <c r="DO188" s="32"/>
      <c r="DP188" s="32"/>
      <c r="DQ188" s="32"/>
      <c r="DR188" s="32"/>
      <c r="DS188" s="32"/>
      <c r="DT188" s="32"/>
      <c r="DU188" s="32"/>
      <c r="DV188" s="32"/>
      <c r="DW188" s="32"/>
      <c r="DX188" s="32"/>
      <c r="DY188" s="32"/>
      <c r="DZ188" s="32"/>
      <c r="EA188" s="32"/>
      <c r="EB188" s="32"/>
      <c r="EC188" s="32"/>
      <c r="ED188" s="32"/>
      <c r="EE188" s="32"/>
      <c r="EF188" s="32"/>
      <c r="EG188" s="32"/>
      <c r="EH188" s="32"/>
      <c r="EI188" s="32"/>
      <c r="EJ188" s="32"/>
      <c r="EK188" s="32"/>
      <c r="EL188" s="32"/>
      <c r="EM188" s="32"/>
      <c r="EN188" s="32"/>
      <c r="EO188" s="32"/>
      <c r="EP188" s="32"/>
      <c r="EQ188" s="32"/>
      <c r="ER188" s="32"/>
      <c r="ES188" s="32"/>
      <c r="ET188" s="32"/>
      <c r="EU188" s="32"/>
      <c r="EV188" s="32"/>
      <c r="EW188" s="32"/>
      <c r="EX188" s="32"/>
      <c r="EY188" s="32"/>
      <c r="EZ188" s="32"/>
      <c r="FA188" s="32"/>
      <c r="FB188" s="32"/>
      <c r="FC188" s="32"/>
      <c r="FD188" s="32"/>
      <c r="FE188" s="32"/>
      <c r="FF188" s="32"/>
      <c r="FG188" s="32"/>
      <c r="FH188" s="32"/>
      <c r="FI188" s="32"/>
      <c r="FJ188" s="32"/>
      <c r="FK188" s="32"/>
      <c r="FL188" s="32"/>
      <c r="FM188" s="32"/>
      <c r="FN188" s="32"/>
      <c r="FO188" s="32"/>
      <c r="FP188" s="32"/>
      <c r="FQ188" s="32"/>
      <c r="FR188" s="32"/>
      <c r="FS188" s="32"/>
      <c r="FT188" s="32"/>
      <c r="FU188" s="32"/>
      <c r="FV188" s="32"/>
      <c r="FW188" s="32"/>
      <c r="FX188" s="32"/>
      <c r="FY188" s="32"/>
      <c r="FZ188" s="32"/>
      <c r="GA188" s="32"/>
      <c r="GB188" s="32"/>
      <c r="GC188" s="32"/>
      <c r="GD188" s="32"/>
      <c r="GE188" s="32"/>
      <c r="GF188" s="32"/>
      <c r="GG188" s="32"/>
      <c r="GH188" s="32"/>
      <c r="GI188" s="32"/>
      <c r="GJ188" s="32"/>
      <c r="GK188" s="32"/>
      <c r="GL188" s="32"/>
      <c r="GM188" s="32"/>
      <c r="GN188" s="32"/>
      <c r="GO188" s="32"/>
      <c r="GP188" s="32"/>
      <c r="GQ188" s="32"/>
      <c r="GR188" s="32"/>
      <c r="GS188" s="32"/>
      <c r="GT188" s="32"/>
      <c r="GU188" s="32"/>
      <c r="GV188" s="32"/>
      <c r="GW188" s="32"/>
      <c r="GX188" s="32"/>
      <c r="GY188" s="32"/>
      <c r="GZ188" s="32"/>
      <c r="HA188" s="32"/>
      <c r="HB188" s="32"/>
      <c r="HC188" s="32"/>
      <c r="HD188" s="32"/>
      <c r="HE188" s="32"/>
      <c r="HF188" s="32"/>
      <c r="HG188" s="32"/>
      <c r="HH188" s="32"/>
      <c r="HI188" s="32"/>
      <c r="HJ188" s="32"/>
      <c r="HK188" s="32"/>
      <c r="HL188" s="32"/>
      <c r="HM188" s="32"/>
      <c r="HN188" s="32"/>
      <c r="HO188" s="32"/>
      <c r="HP188" s="32"/>
      <c r="HQ188" s="32"/>
      <c r="HR188" s="32"/>
      <c r="HS188" s="32"/>
      <c r="HT188" s="32"/>
      <c r="HU188" s="32"/>
      <c r="HV188" s="32"/>
      <c r="HW188" s="32"/>
      <c r="HX188" s="32"/>
      <c r="HY188" s="32"/>
      <c r="HZ188" s="32"/>
      <c r="IA188" s="32"/>
      <c r="IB188" s="32"/>
      <c r="IC188" s="32"/>
      <c r="ID188" s="32"/>
      <c r="IE188" s="32"/>
      <c r="IF188" s="32"/>
      <c r="IG188" s="32"/>
      <c r="IH188" s="32"/>
      <c r="II188" s="32"/>
      <c r="IJ188" s="32"/>
      <c r="IK188" s="32"/>
      <c r="IL188" s="32"/>
      <c r="IM188" s="32"/>
      <c r="IN188" s="32"/>
      <c r="IO188" s="32"/>
      <c r="IP188" s="32"/>
      <c r="IQ188" s="32"/>
      <c r="IR188" s="32"/>
      <c r="IS188" s="32"/>
      <c r="IT188" s="32"/>
      <c r="IU188" s="32"/>
      <c r="IV188" s="32"/>
    </row>
    <row r="189" spans="1:256" x14ac:dyDescent="0.25">
      <c r="A189" s="2"/>
      <c r="B189" s="32"/>
      <c r="C189" s="19"/>
      <c r="D189" s="32"/>
      <c r="E189" s="32"/>
      <c r="F189" s="32"/>
      <c r="G189" s="32"/>
      <c r="H189" s="32"/>
      <c r="I189" s="32"/>
      <c r="J189" s="32"/>
      <c r="K189" s="32"/>
      <c r="L189" s="32"/>
      <c r="M189" s="32"/>
      <c r="N189" s="32"/>
      <c r="O189" s="32"/>
      <c r="P189" s="32"/>
      <c r="Q189" s="32"/>
      <c r="R189" s="32"/>
      <c r="S189" s="32"/>
      <c r="T189" s="32"/>
      <c r="V189" s="32"/>
      <c r="W189" s="32"/>
      <c r="X189" s="32"/>
      <c r="Y189" s="32"/>
      <c r="Z189" s="32"/>
      <c r="AA189" s="32"/>
      <c r="AB189" s="32"/>
      <c r="AC189" s="32"/>
      <c r="AD189" s="32"/>
      <c r="AE189" s="32"/>
      <c r="AF189" s="32"/>
      <c r="AG189" s="32"/>
      <c r="AH189" s="32"/>
      <c r="AI189" s="32"/>
      <c r="AJ189" s="32"/>
      <c r="AK189" s="32"/>
      <c r="AL189" s="32"/>
      <c r="AM189" s="32"/>
      <c r="AN189" s="32"/>
      <c r="AO189" s="32"/>
      <c r="AP189" s="32"/>
      <c r="AQ189" s="32"/>
      <c r="AR189" s="32"/>
      <c r="AS189" s="32"/>
      <c r="AT189" s="32"/>
      <c r="AU189" s="32"/>
      <c r="AV189" s="32"/>
      <c r="AW189" s="32"/>
      <c r="AX189" s="32"/>
      <c r="AY189" s="32"/>
      <c r="AZ189" s="32"/>
      <c r="BA189" s="32"/>
      <c r="BB189" s="32"/>
      <c r="BC189" s="32"/>
      <c r="BD189" s="32"/>
      <c r="BE189" s="32"/>
      <c r="BF189" s="32"/>
      <c r="BG189" s="32"/>
      <c r="BH189" s="32"/>
      <c r="BI189" s="32"/>
      <c r="BJ189" s="32"/>
      <c r="BK189" s="32"/>
      <c r="BL189" s="32"/>
      <c r="BM189" s="32"/>
      <c r="BN189" s="32"/>
      <c r="BO189" s="32"/>
      <c r="BP189" s="32"/>
      <c r="BQ189" s="32"/>
      <c r="BR189" s="32"/>
      <c r="BS189" s="32"/>
      <c r="BT189" s="32"/>
      <c r="BU189" s="32"/>
      <c r="BV189" s="32"/>
      <c r="BW189" s="32"/>
      <c r="BX189" s="32"/>
      <c r="BY189" s="32"/>
      <c r="BZ189" s="32"/>
      <c r="CA189" s="32"/>
      <c r="CB189" s="32"/>
      <c r="CC189" s="32"/>
      <c r="CD189" s="32"/>
      <c r="CE189" s="32"/>
      <c r="CF189" s="32"/>
      <c r="CG189" s="32"/>
      <c r="CH189" s="32"/>
      <c r="CI189" s="32"/>
      <c r="CJ189" s="32"/>
      <c r="CK189" s="32"/>
      <c r="CL189" s="32"/>
      <c r="CM189" s="32"/>
      <c r="CN189" s="32"/>
      <c r="CO189" s="32"/>
      <c r="CP189" s="32"/>
      <c r="CQ189" s="32"/>
      <c r="CR189" s="32"/>
      <c r="CS189" s="32"/>
      <c r="CT189" s="32"/>
      <c r="CU189" s="32"/>
      <c r="CV189" s="32"/>
      <c r="CW189" s="32"/>
      <c r="CX189" s="32"/>
      <c r="CY189" s="32"/>
      <c r="CZ189" s="32"/>
      <c r="DA189" s="32"/>
      <c r="DB189" s="32"/>
      <c r="DC189" s="32"/>
      <c r="DD189" s="32"/>
      <c r="DE189" s="32"/>
      <c r="DF189" s="32"/>
      <c r="DG189" s="32"/>
      <c r="DH189" s="32"/>
      <c r="DI189" s="32"/>
      <c r="DJ189" s="32"/>
      <c r="DK189" s="32"/>
      <c r="DL189" s="32"/>
      <c r="DM189" s="32"/>
      <c r="DN189" s="32"/>
      <c r="DO189" s="32"/>
      <c r="DP189" s="32"/>
      <c r="DQ189" s="32"/>
      <c r="DR189" s="32"/>
      <c r="DS189" s="32"/>
      <c r="DT189" s="32"/>
      <c r="DU189" s="32"/>
      <c r="DV189" s="32"/>
      <c r="DW189" s="32"/>
      <c r="DX189" s="32"/>
      <c r="DY189" s="32"/>
      <c r="DZ189" s="32"/>
      <c r="EA189" s="32"/>
      <c r="EB189" s="32"/>
      <c r="EC189" s="32"/>
      <c r="ED189" s="32"/>
      <c r="EE189" s="32"/>
      <c r="EF189" s="32"/>
      <c r="EG189" s="32"/>
      <c r="EH189" s="32"/>
      <c r="EI189" s="32"/>
      <c r="EJ189" s="32"/>
      <c r="EK189" s="32"/>
      <c r="EL189" s="32"/>
      <c r="EM189" s="32"/>
      <c r="EN189" s="32"/>
      <c r="EO189" s="32"/>
      <c r="EP189" s="32"/>
      <c r="EQ189" s="32"/>
      <c r="ER189" s="32"/>
      <c r="ES189" s="32"/>
      <c r="ET189" s="32"/>
      <c r="EU189" s="32"/>
      <c r="EV189" s="32"/>
      <c r="EW189" s="32"/>
      <c r="EX189" s="32"/>
      <c r="EY189" s="32"/>
      <c r="EZ189" s="32"/>
      <c r="FA189" s="32"/>
      <c r="FB189" s="32"/>
      <c r="FC189" s="32"/>
      <c r="FD189" s="32"/>
      <c r="FE189" s="32"/>
      <c r="FF189" s="32"/>
      <c r="FG189" s="32"/>
      <c r="FH189" s="32"/>
      <c r="FI189" s="32"/>
      <c r="FJ189" s="32"/>
      <c r="FK189" s="32"/>
      <c r="FL189" s="32"/>
      <c r="FM189" s="32"/>
      <c r="FN189" s="32"/>
      <c r="FO189" s="32"/>
      <c r="FP189" s="32"/>
      <c r="FQ189" s="32"/>
      <c r="FR189" s="32"/>
      <c r="FS189" s="32"/>
      <c r="FT189" s="32"/>
      <c r="FU189" s="32"/>
      <c r="FV189" s="32"/>
      <c r="FW189" s="32"/>
      <c r="FX189" s="32"/>
      <c r="FY189" s="32"/>
      <c r="FZ189" s="32"/>
      <c r="GA189" s="32"/>
      <c r="GB189" s="32"/>
      <c r="GC189" s="32"/>
      <c r="GD189" s="32"/>
      <c r="GE189" s="32"/>
      <c r="GF189" s="32"/>
      <c r="GG189" s="32"/>
      <c r="GH189" s="32"/>
      <c r="GI189" s="32"/>
      <c r="GJ189" s="32"/>
      <c r="GK189" s="32"/>
      <c r="GL189" s="32"/>
      <c r="GM189" s="32"/>
      <c r="GN189" s="32"/>
      <c r="GO189" s="32"/>
      <c r="GP189" s="32"/>
      <c r="GQ189" s="32"/>
      <c r="GR189" s="32"/>
      <c r="GS189" s="32"/>
      <c r="GT189" s="32"/>
      <c r="GU189" s="32"/>
      <c r="GV189" s="32"/>
      <c r="GW189" s="32"/>
      <c r="GX189" s="32"/>
      <c r="GY189" s="32"/>
      <c r="GZ189" s="32"/>
      <c r="HA189" s="32"/>
      <c r="HB189" s="32"/>
      <c r="HC189" s="32"/>
      <c r="HD189" s="32"/>
      <c r="HE189" s="32"/>
      <c r="HF189" s="32"/>
      <c r="HG189" s="32"/>
      <c r="HH189" s="32"/>
      <c r="HI189" s="32"/>
      <c r="HJ189" s="32"/>
      <c r="HK189" s="32"/>
      <c r="HL189" s="32"/>
      <c r="HM189" s="32"/>
      <c r="HN189" s="32"/>
      <c r="HO189" s="32"/>
      <c r="HP189" s="32"/>
      <c r="HQ189" s="32"/>
      <c r="HR189" s="32"/>
      <c r="HS189" s="32"/>
      <c r="HT189" s="32"/>
      <c r="HU189" s="32"/>
      <c r="HV189" s="32"/>
      <c r="HW189" s="32"/>
      <c r="HX189" s="32"/>
      <c r="HY189" s="32"/>
      <c r="HZ189" s="32"/>
      <c r="IA189" s="32"/>
      <c r="IB189" s="32"/>
      <c r="IC189" s="32"/>
      <c r="ID189" s="32"/>
      <c r="IE189" s="32"/>
      <c r="IF189" s="32"/>
      <c r="IG189" s="32"/>
      <c r="IH189" s="32"/>
      <c r="II189" s="32"/>
      <c r="IJ189" s="32"/>
      <c r="IK189" s="32"/>
      <c r="IL189" s="32"/>
      <c r="IM189" s="32"/>
      <c r="IN189" s="32"/>
      <c r="IO189" s="32"/>
      <c r="IP189" s="32"/>
      <c r="IQ189" s="32"/>
      <c r="IR189" s="32"/>
      <c r="IS189" s="32"/>
      <c r="IT189" s="32"/>
      <c r="IU189" s="32"/>
      <c r="IV189" s="32"/>
    </row>
    <row r="190" spans="1:256" x14ac:dyDescent="0.25">
      <c r="A190" s="2"/>
      <c r="B190" s="32"/>
      <c r="C190" s="19"/>
      <c r="D190" s="32"/>
      <c r="E190" s="32"/>
      <c r="F190" s="32"/>
      <c r="G190" s="32"/>
      <c r="H190" s="32"/>
      <c r="I190" s="32"/>
      <c r="J190" s="32"/>
      <c r="K190" s="32"/>
      <c r="L190" s="32"/>
      <c r="M190" s="32"/>
      <c r="N190" s="32"/>
      <c r="O190" s="32"/>
      <c r="P190" s="32"/>
      <c r="Q190" s="32"/>
      <c r="R190" s="32"/>
      <c r="S190" s="32"/>
      <c r="T190" s="32"/>
      <c r="V190" s="32"/>
      <c r="W190" s="32"/>
      <c r="X190" s="32"/>
      <c r="Y190" s="32"/>
      <c r="Z190" s="32"/>
      <c r="AA190" s="32"/>
      <c r="AB190" s="32"/>
      <c r="AC190" s="32"/>
      <c r="AD190" s="32"/>
      <c r="AE190" s="32"/>
      <c r="AF190" s="32"/>
      <c r="AG190" s="32"/>
      <c r="AH190" s="32"/>
      <c r="AI190" s="32"/>
      <c r="AJ190" s="32"/>
      <c r="AK190" s="32"/>
      <c r="AL190" s="32"/>
      <c r="AM190" s="32"/>
      <c r="AN190" s="32"/>
      <c r="AO190" s="32"/>
      <c r="AP190" s="32"/>
      <c r="AQ190" s="32"/>
      <c r="AR190" s="32"/>
      <c r="AS190" s="32"/>
      <c r="AT190" s="32"/>
      <c r="AU190" s="32"/>
      <c r="AV190" s="32"/>
      <c r="AW190" s="32"/>
      <c r="AX190" s="32"/>
      <c r="AY190" s="32"/>
      <c r="AZ190" s="32"/>
      <c r="BA190" s="32"/>
      <c r="BB190" s="32"/>
      <c r="BC190" s="32"/>
      <c r="BD190" s="32"/>
      <c r="BE190" s="32"/>
      <c r="BF190" s="32"/>
      <c r="BG190" s="32"/>
      <c r="BH190" s="32"/>
      <c r="BI190" s="32"/>
      <c r="BJ190" s="32"/>
      <c r="BK190" s="32"/>
      <c r="BL190" s="32"/>
      <c r="BM190" s="32"/>
      <c r="BN190" s="32"/>
      <c r="BO190" s="32"/>
      <c r="BP190" s="32"/>
      <c r="BQ190" s="32"/>
      <c r="BR190" s="32"/>
      <c r="BS190" s="32"/>
      <c r="BT190" s="32"/>
      <c r="BU190" s="32"/>
      <c r="BV190" s="32"/>
      <c r="BW190" s="32"/>
      <c r="BX190" s="32"/>
      <c r="BY190" s="32"/>
      <c r="BZ190" s="32"/>
      <c r="CA190" s="32"/>
      <c r="CB190" s="32"/>
      <c r="CC190" s="32"/>
      <c r="CD190" s="32"/>
      <c r="CE190" s="32"/>
      <c r="CF190" s="32"/>
      <c r="CG190" s="32"/>
      <c r="CH190" s="32"/>
      <c r="CI190" s="32"/>
      <c r="CJ190" s="32"/>
      <c r="CK190" s="32"/>
      <c r="CL190" s="32"/>
      <c r="CM190" s="32"/>
      <c r="CN190" s="32"/>
      <c r="CO190" s="32"/>
      <c r="CP190" s="32"/>
      <c r="CQ190" s="32"/>
      <c r="CR190" s="32"/>
      <c r="CS190" s="32"/>
      <c r="CT190" s="32"/>
      <c r="CU190" s="32"/>
      <c r="CV190" s="32"/>
      <c r="CW190" s="32"/>
      <c r="CX190" s="32"/>
      <c r="CY190" s="32"/>
      <c r="CZ190" s="32"/>
      <c r="DA190" s="32"/>
      <c r="DB190" s="32"/>
      <c r="DC190" s="32"/>
      <c r="DD190" s="32"/>
      <c r="DE190" s="32"/>
      <c r="DF190" s="32"/>
      <c r="DG190" s="32"/>
      <c r="DH190" s="32"/>
      <c r="DI190" s="32"/>
      <c r="DJ190" s="32"/>
      <c r="DK190" s="32"/>
      <c r="DL190" s="32"/>
      <c r="DM190" s="32"/>
      <c r="DN190" s="32"/>
      <c r="DO190" s="32"/>
      <c r="DP190" s="32"/>
      <c r="DQ190" s="32"/>
      <c r="DR190" s="32"/>
      <c r="DS190" s="32"/>
      <c r="DT190" s="32"/>
      <c r="DU190" s="32"/>
      <c r="DV190" s="32"/>
      <c r="DW190" s="32"/>
      <c r="DX190" s="32"/>
      <c r="DY190" s="32"/>
      <c r="DZ190" s="32"/>
      <c r="EA190" s="32"/>
      <c r="EB190" s="32"/>
      <c r="EC190" s="32"/>
      <c r="ED190" s="32"/>
      <c r="EE190" s="32"/>
      <c r="EF190" s="32"/>
      <c r="EG190" s="32"/>
      <c r="EH190" s="32"/>
      <c r="EI190" s="32"/>
      <c r="EJ190" s="32"/>
      <c r="EK190" s="32"/>
      <c r="EL190" s="32"/>
      <c r="EM190" s="32"/>
      <c r="EN190" s="32"/>
      <c r="EO190" s="32"/>
      <c r="EP190" s="32"/>
      <c r="EQ190" s="32"/>
      <c r="ER190" s="32"/>
      <c r="ES190" s="32"/>
      <c r="ET190" s="32"/>
      <c r="EU190" s="32"/>
      <c r="EV190" s="32"/>
      <c r="EW190" s="32"/>
      <c r="EX190" s="32"/>
      <c r="EY190" s="32"/>
      <c r="EZ190" s="32"/>
      <c r="FA190" s="32"/>
      <c r="FB190" s="32"/>
      <c r="FC190" s="32"/>
      <c r="FD190" s="32"/>
      <c r="FE190" s="32"/>
      <c r="FF190" s="32"/>
      <c r="FG190" s="32"/>
      <c r="FH190" s="32"/>
      <c r="FI190" s="32"/>
      <c r="FJ190" s="32"/>
      <c r="FK190" s="32"/>
      <c r="FL190" s="32"/>
      <c r="FM190" s="32"/>
      <c r="FN190" s="32"/>
      <c r="FO190" s="32"/>
      <c r="FP190" s="32"/>
      <c r="FQ190" s="32"/>
      <c r="FR190" s="32"/>
      <c r="FS190" s="32"/>
      <c r="FT190" s="32"/>
      <c r="FU190" s="32"/>
      <c r="FV190" s="32"/>
      <c r="FW190" s="32"/>
      <c r="FX190" s="32"/>
      <c r="FY190" s="32"/>
      <c r="FZ190" s="32"/>
      <c r="GA190" s="32"/>
      <c r="GB190" s="32"/>
      <c r="GC190" s="32"/>
      <c r="GD190" s="32"/>
      <c r="GE190" s="32"/>
      <c r="GF190" s="32"/>
      <c r="GG190" s="32"/>
      <c r="GH190" s="32"/>
      <c r="GI190" s="32"/>
      <c r="GJ190" s="32"/>
      <c r="GK190" s="32"/>
      <c r="GL190" s="32"/>
      <c r="GM190" s="32"/>
      <c r="GN190" s="32"/>
      <c r="GO190" s="32"/>
      <c r="GP190" s="32"/>
      <c r="GQ190" s="32"/>
      <c r="GR190" s="32"/>
      <c r="GS190" s="32"/>
      <c r="GT190" s="32"/>
      <c r="GU190" s="32"/>
      <c r="GV190" s="32"/>
      <c r="GW190" s="32"/>
      <c r="GX190" s="32"/>
      <c r="GY190" s="32"/>
      <c r="GZ190" s="32"/>
      <c r="HA190" s="32"/>
      <c r="HB190" s="32"/>
      <c r="HC190" s="32"/>
      <c r="HD190" s="32"/>
      <c r="HE190" s="32"/>
      <c r="HF190" s="32"/>
      <c r="HG190" s="32"/>
      <c r="HH190" s="32"/>
      <c r="HI190" s="32"/>
      <c r="HJ190" s="32"/>
      <c r="HK190" s="32"/>
      <c r="HL190" s="32"/>
      <c r="HM190" s="32"/>
      <c r="HN190" s="32"/>
      <c r="HO190" s="32"/>
      <c r="HP190" s="32"/>
      <c r="HQ190" s="32"/>
      <c r="HR190" s="32"/>
      <c r="HS190" s="32"/>
      <c r="HT190" s="32"/>
      <c r="HU190" s="32"/>
      <c r="HV190" s="32"/>
      <c r="HW190" s="32"/>
      <c r="HX190" s="32"/>
      <c r="HY190" s="32"/>
      <c r="HZ190" s="32"/>
      <c r="IA190" s="32"/>
      <c r="IB190" s="32"/>
      <c r="IC190" s="32"/>
      <c r="ID190" s="32"/>
      <c r="IE190" s="32"/>
      <c r="IF190" s="32"/>
      <c r="IG190" s="32"/>
      <c r="IH190" s="32"/>
      <c r="II190" s="32"/>
      <c r="IJ190" s="32"/>
      <c r="IK190" s="32"/>
      <c r="IL190" s="32"/>
      <c r="IM190" s="32"/>
      <c r="IN190" s="32"/>
      <c r="IO190" s="32"/>
      <c r="IP190" s="32"/>
      <c r="IQ190" s="32"/>
      <c r="IR190" s="32"/>
      <c r="IS190" s="32"/>
      <c r="IT190" s="32"/>
      <c r="IU190" s="32"/>
      <c r="IV190" s="32"/>
    </row>
    <row r="191" spans="1:256" x14ac:dyDescent="0.25">
      <c r="A191" s="2"/>
      <c r="B191" s="32"/>
      <c r="C191" s="19"/>
      <c r="D191" s="32"/>
      <c r="E191" s="32"/>
      <c r="F191" s="32"/>
      <c r="G191" s="32"/>
      <c r="H191" s="32"/>
      <c r="I191" s="32"/>
      <c r="J191" s="32"/>
      <c r="K191" s="32"/>
      <c r="L191" s="32"/>
      <c r="M191" s="32"/>
      <c r="N191" s="32"/>
      <c r="O191" s="32"/>
      <c r="P191" s="32"/>
      <c r="Q191" s="32"/>
      <c r="R191" s="32"/>
      <c r="S191" s="32"/>
      <c r="T191" s="32"/>
      <c r="V191" s="32"/>
      <c r="W191" s="32"/>
      <c r="X191" s="32"/>
      <c r="Y191" s="32"/>
      <c r="Z191" s="32"/>
      <c r="AA191" s="32"/>
      <c r="AB191" s="32"/>
      <c r="AC191" s="32"/>
      <c r="AD191" s="32"/>
      <c r="AE191" s="32"/>
      <c r="AF191" s="32"/>
      <c r="AG191" s="32"/>
      <c r="AH191" s="32"/>
      <c r="AI191" s="32"/>
      <c r="AJ191" s="32"/>
      <c r="AK191" s="32"/>
      <c r="AL191" s="32"/>
      <c r="AM191" s="32"/>
      <c r="AN191" s="32"/>
      <c r="AO191" s="32"/>
      <c r="AP191" s="32"/>
      <c r="AQ191" s="32"/>
      <c r="AR191" s="32"/>
      <c r="AS191" s="32"/>
      <c r="AT191" s="32"/>
      <c r="AU191" s="32"/>
      <c r="AV191" s="32"/>
      <c r="AW191" s="32"/>
      <c r="AX191" s="32"/>
      <c r="AY191" s="32"/>
      <c r="AZ191" s="32"/>
      <c r="BA191" s="32"/>
      <c r="BB191" s="32"/>
      <c r="BC191" s="32"/>
      <c r="BD191" s="32"/>
      <c r="BE191" s="32"/>
      <c r="BF191" s="32"/>
      <c r="BG191" s="32"/>
      <c r="BH191" s="32"/>
      <c r="BI191" s="32"/>
      <c r="BJ191" s="32"/>
      <c r="BK191" s="32"/>
      <c r="BL191" s="32"/>
      <c r="BM191" s="32"/>
      <c r="BN191" s="32"/>
      <c r="BO191" s="32"/>
      <c r="BP191" s="32"/>
      <c r="BQ191" s="32"/>
      <c r="BR191" s="32"/>
      <c r="BS191" s="32"/>
      <c r="BT191" s="32"/>
      <c r="BU191" s="32"/>
      <c r="BV191" s="32"/>
      <c r="BW191" s="32"/>
      <c r="BX191" s="32"/>
      <c r="BY191" s="32"/>
      <c r="BZ191" s="32"/>
      <c r="CA191" s="32"/>
      <c r="CB191" s="32"/>
      <c r="CC191" s="32"/>
      <c r="CD191" s="32"/>
      <c r="CE191" s="32"/>
      <c r="CF191" s="32"/>
      <c r="CG191" s="32"/>
      <c r="CH191" s="32"/>
      <c r="CI191" s="32"/>
      <c r="CJ191" s="32"/>
      <c r="CK191" s="32"/>
      <c r="CL191" s="32"/>
      <c r="CM191" s="32"/>
      <c r="CN191" s="32"/>
      <c r="CO191" s="32"/>
      <c r="CP191" s="32"/>
      <c r="CQ191" s="32"/>
      <c r="CR191" s="32"/>
      <c r="CS191" s="32"/>
      <c r="CT191" s="32"/>
      <c r="CU191" s="32"/>
      <c r="CV191" s="32"/>
      <c r="CW191" s="32"/>
      <c r="CX191" s="32"/>
      <c r="CY191" s="32"/>
      <c r="CZ191" s="32"/>
      <c r="DA191" s="32"/>
      <c r="DB191" s="32"/>
      <c r="DC191" s="32"/>
      <c r="DD191" s="32"/>
      <c r="DE191" s="32"/>
      <c r="DF191" s="32"/>
      <c r="DG191" s="32"/>
      <c r="DH191" s="32"/>
      <c r="DI191" s="32"/>
      <c r="DJ191" s="32"/>
      <c r="DK191" s="32"/>
      <c r="DL191" s="32"/>
      <c r="DM191" s="32"/>
      <c r="DN191" s="32"/>
      <c r="DO191" s="32"/>
      <c r="DP191" s="32"/>
      <c r="DQ191" s="32"/>
      <c r="DR191" s="32"/>
      <c r="DS191" s="32"/>
      <c r="DT191" s="32"/>
      <c r="DU191" s="32"/>
      <c r="DV191" s="32"/>
      <c r="DW191" s="32"/>
      <c r="DX191" s="32"/>
      <c r="DY191" s="32"/>
      <c r="DZ191" s="32"/>
      <c r="EA191" s="32"/>
      <c r="EB191" s="32"/>
      <c r="EC191" s="32"/>
      <c r="ED191" s="32"/>
      <c r="EE191" s="32"/>
      <c r="EF191" s="32"/>
      <c r="EG191" s="32"/>
      <c r="EH191" s="32"/>
      <c r="EI191" s="32"/>
      <c r="EJ191" s="32"/>
      <c r="EK191" s="32"/>
      <c r="EL191" s="32"/>
      <c r="EM191" s="32"/>
      <c r="EN191" s="32"/>
      <c r="EO191" s="32"/>
      <c r="EP191" s="32"/>
      <c r="EQ191" s="32"/>
      <c r="ER191" s="32"/>
      <c r="ES191" s="32"/>
      <c r="ET191" s="32"/>
      <c r="EU191" s="32"/>
      <c r="EV191" s="32"/>
      <c r="EW191" s="32"/>
      <c r="EX191" s="32"/>
      <c r="EY191" s="32"/>
      <c r="EZ191" s="32"/>
      <c r="FA191" s="32"/>
      <c r="FB191" s="32"/>
      <c r="FC191" s="32"/>
      <c r="FD191" s="32"/>
      <c r="FE191" s="32"/>
      <c r="FF191" s="32"/>
      <c r="FG191" s="32"/>
      <c r="FH191" s="32"/>
      <c r="FI191" s="32"/>
      <c r="FJ191" s="32"/>
      <c r="FK191" s="32"/>
      <c r="FL191" s="32"/>
      <c r="FM191" s="32"/>
      <c r="FN191" s="32"/>
      <c r="FO191" s="32"/>
      <c r="FP191" s="32"/>
      <c r="FQ191" s="32"/>
      <c r="FR191" s="32"/>
      <c r="FS191" s="32"/>
      <c r="FT191" s="32"/>
      <c r="FU191" s="32"/>
      <c r="FV191" s="32"/>
      <c r="FW191" s="32"/>
      <c r="FX191" s="32"/>
      <c r="FY191" s="32"/>
      <c r="FZ191" s="32"/>
      <c r="GA191" s="32"/>
      <c r="GB191" s="32"/>
      <c r="GC191" s="32"/>
      <c r="GD191" s="32"/>
      <c r="GE191" s="32"/>
      <c r="GF191" s="32"/>
      <c r="GG191" s="32"/>
      <c r="GH191" s="32"/>
      <c r="GI191" s="32"/>
      <c r="GJ191" s="32"/>
      <c r="GK191" s="32"/>
      <c r="GL191" s="32"/>
      <c r="GM191" s="32"/>
      <c r="GN191" s="32"/>
      <c r="GO191" s="32"/>
      <c r="GP191" s="32"/>
      <c r="GQ191" s="32"/>
      <c r="GR191" s="32"/>
      <c r="GS191" s="32"/>
      <c r="GT191" s="32"/>
      <c r="GU191" s="32"/>
      <c r="GV191" s="32"/>
      <c r="GW191" s="32"/>
      <c r="GX191" s="32"/>
      <c r="GY191" s="32"/>
      <c r="GZ191" s="32"/>
      <c r="HA191" s="32"/>
      <c r="HB191" s="32"/>
      <c r="HC191" s="32"/>
      <c r="HD191" s="32"/>
      <c r="HE191" s="32"/>
      <c r="HF191" s="32"/>
      <c r="HG191" s="32"/>
      <c r="HH191" s="32"/>
      <c r="HI191" s="32"/>
      <c r="HJ191" s="32"/>
      <c r="HK191" s="32"/>
      <c r="HL191" s="32"/>
      <c r="HM191" s="32"/>
      <c r="HN191" s="32"/>
      <c r="HO191" s="32"/>
      <c r="HP191" s="32"/>
      <c r="HQ191" s="32"/>
      <c r="HR191" s="32"/>
      <c r="HS191" s="32"/>
      <c r="HT191" s="32"/>
      <c r="HU191" s="32"/>
      <c r="HV191" s="32"/>
      <c r="HW191" s="32"/>
      <c r="HX191" s="32"/>
      <c r="HY191" s="32"/>
      <c r="HZ191" s="32"/>
      <c r="IA191" s="32"/>
      <c r="IB191" s="32"/>
      <c r="IC191" s="32"/>
      <c r="ID191" s="32"/>
      <c r="IE191" s="32"/>
      <c r="IF191" s="32"/>
      <c r="IG191" s="32"/>
      <c r="IH191" s="32"/>
      <c r="II191" s="32"/>
      <c r="IJ191" s="32"/>
      <c r="IK191" s="32"/>
      <c r="IL191" s="32"/>
      <c r="IM191" s="32"/>
      <c r="IN191" s="32"/>
      <c r="IO191" s="32"/>
      <c r="IP191" s="32"/>
      <c r="IQ191" s="32"/>
      <c r="IR191" s="32"/>
      <c r="IS191" s="32"/>
      <c r="IT191" s="32"/>
      <c r="IU191" s="32"/>
      <c r="IV191" s="32"/>
    </row>
    <row r="192" spans="1:256" x14ac:dyDescent="0.25">
      <c r="A192" s="2"/>
      <c r="B192" s="32"/>
      <c r="C192" s="19"/>
      <c r="D192" s="32"/>
      <c r="E192" s="32"/>
      <c r="F192" s="32"/>
      <c r="G192" s="32"/>
      <c r="H192" s="32"/>
      <c r="I192" s="32"/>
      <c r="J192" s="32"/>
      <c r="K192" s="32"/>
      <c r="L192" s="32"/>
      <c r="M192" s="32"/>
      <c r="N192" s="32"/>
      <c r="O192" s="32"/>
      <c r="P192" s="32"/>
      <c r="Q192" s="32"/>
      <c r="R192" s="32"/>
      <c r="S192" s="32"/>
      <c r="T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c r="AU192" s="32"/>
      <c r="AV192" s="32"/>
      <c r="AW192" s="32"/>
      <c r="AX192" s="32"/>
      <c r="AY192" s="32"/>
      <c r="AZ192" s="32"/>
      <c r="BA192" s="32"/>
      <c r="BB192" s="32"/>
      <c r="BC192" s="32"/>
      <c r="BD192" s="32"/>
      <c r="BE192" s="32"/>
      <c r="BF192" s="32"/>
      <c r="BG192" s="32"/>
      <c r="BH192" s="32"/>
      <c r="BI192" s="32"/>
      <c r="BJ192" s="32"/>
      <c r="BK192" s="32"/>
      <c r="BL192" s="32"/>
      <c r="BM192" s="32"/>
      <c r="BN192" s="32"/>
      <c r="BO192" s="32"/>
      <c r="BP192" s="32"/>
      <c r="BQ192" s="32"/>
      <c r="BR192" s="32"/>
      <c r="BS192" s="32"/>
      <c r="BT192" s="32"/>
      <c r="BU192" s="32"/>
      <c r="BV192" s="32"/>
      <c r="BW192" s="32"/>
      <c r="BX192" s="32"/>
      <c r="BY192" s="32"/>
      <c r="BZ192" s="32"/>
      <c r="CA192" s="32"/>
      <c r="CB192" s="32"/>
      <c r="CC192" s="32"/>
      <c r="CD192" s="32"/>
      <c r="CE192" s="32"/>
      <c r="CF192" s="32"/>
      <c r="CG192" s="32"/>
      <c r="CH192" s="32"/>
      <c r="CI192" s="32"/>
      <c r="CJ192" s="32"/>
      <c r="CK192" s="32"/>
      <c r="CL192" s="32"/>
      <c r="CM192" s="32"/>
      <c r="CN192" s="32"/>
      <c r="CO192" s="32"/>
      <c r="CP192" s="32"/>
      <c r="CQ192" s="32"/>
      <c r="CR192" s="32"/>
      <c r="CS192" s="32"/>
      <c r="CT192" s="32"/>
      <c r="CU192" s="32"/>
      <c r="CV192" s="32"/>
      <c r="CW192" s="32"/>
      <c r="CX192" s="32"/>
      <c r="CY192" s="32"/>
      <c r="CZ192" s="32"/>
      <c r="DA192" s="32"/>
      <c r="DB192" s="32"/>
      <c r="DC192" s="32"/>
      <c r="DD192" s="32"/>
      <c r="DE192" s="32"/>
      <c r="DF192" s="32"/>
      <c r="DG192" s="32"/>
      <c r="DH192" s="32"/>
      <c r="DI192" s="32"/>
      <c r="DJ192" s="32"/>
      <c r="DK192" s="32"/>
      <c r="DL192" s="32"/>
      <c r="DM192" s="32"/>
      <c r="DN192" s="32"/>
      <c r="DO192" s="32"/>
      <c r="DP192" s="32"/>
      <c r="DQ192" s="32"/>
      <c r="DR192" s="32"/>
      <c r="DS192" s="32"/>
      <c r="DT192" s="32"/>
      <c r="DU192" s="32"/>
      <c r="DV192" s="32"/>
      <c r="DW192" s="32"/>
      <c r="DX192" s="32"/>
      <c r="DY192" s="32"/>
      <c r="DZ192" s="32"/>
      <c r="EA192" s="32"/>
      <c r="EB192" s="32"/>
      <c r="EC192" s="32"/>
      <c r="ED192" s="32"/>
      <c r="EE192" s="32"/>
      <c r="EF192" s="32"/>
      <c r="EG192" s="32"/>
      <c r="EH192" s="32"/>
      <c r="EI192" s="32"/>
      <c r="EJ192" s="32"/>
      <c r="EK192" s="32"/>
      <c r="EL192" s="32"/>
      <c r="EM192" s="32"/>
      <c r="EN192" s="32"/>
      <c r="EO192" s="32"/>
      <c r="EP192" s="32"/>
      <c r="EQ192" s="32"/>
      <c r="ER192" s="32"/>
      <c r="ES192" s="32"/>
      <c r="ET192" s="32"/>
      <c r="EU192" s="32"/>
      <c r="EV192" s="32"/>
      <c r="EW192" s="32"/>
      <c r="EX192" s="32"/>
      <c r="EY192" s="32"/>
      <c r="EZ192" s="32"/>
      <c r="FA192" s="32"/>
      <c r="FB192" s="32"/>
      <c r="FC192" s="32"/>
      <c r="FD192" s="32"/>
      <c r="FE192" s="32"/>
      <c r="FF192" s="32"/>
      <c r="FG192" s="32"/>
      <c r="FH192" s="32"/>
      <c r="FI192" s="32"/>
      <c r="FJ192" s="32"/>
      <c r="FK192" s="32"/>
      <c r="FL192" s="32"/>
      <c r="FM192" s="32"/>
      <c r="FN192" s="32"/>
      <c r="FO192" s="32"/>
      <c r="FP192" s="32"/>
      <c r="FQ192" s="32"/>
      <c r="FR192" s="32"/>
      <c r="FS192" s="32"/>
      <c r="FT192" s="32"/>
      <c r="FU192" s="32"/>
      <c r="FV192" s="32"/>
      <c r="FW192" s="32"/>
      <c r="FX192" s="32"/>
      <c r="FY192" s="32"/>
      <c r="FZ192" s="32"/>
      <c r="GA192" s="32"/>
      <c r="GB192" s="32"/>
      <c r="GC192" s="32"/>
      <c r="GD192" s="32"/>
      <c r="GE192" s="32"/>
      <c r="GF192" s="32"/>
      <c r="GG192" s="32"/>
      <c r="GH192" s="32"/>
      <c r="GI192" s="32"/>
      <c r="GJ192" s="32"/>
      <c r="GK192" s="32"/>
      <c r="GL192" s="32"/>
      <c r="GM192" s="32"/>
      <c r="GN192" s="32"/>
      <c r="GO192" s="32"/>
      <c r="GP192" s="32"/>
      <c r="GQ192" s="32"/>
      <c r="GR192" s="32"/>
      <c r="GS192" s="32"/>
      <c r="GT192" s="32"/>
      <c r="GU192" s="32"/>
      <c r="GV192" s="32"/>
      <c r="GW192" s="32"/>
      <c r="GX192" s="32"/>
      <c r="GY192" s="32"/>
      <c r="GZ192" s="32"/>
      <c r="HA192" s="32"/>
      <c r="HB192" s="32"/>
      <c r="HC192" s="32"/>
      <c r="HD192" s="32"/>
      <c r="HE192" s="32"/>
      <c r="HF192" s="32"/>
      <c r="HG192" s="32"/>
      <c r="HH192" s="32"/>
      <c r="HI192" s="32"/>
      <c r="HJ192" s="32"/>
      <c r="HK192" s="32"/>
      <c r="HL192" s="32"/>
      <c r="HM192" s="32"/>
      <c r="HN192" s="32"/>
      <c r="HO192" s="32"/>
      <c r="HP192" s="32"/>
      <c r="HQ192" s="32"/>
      <c r="HR192" s="32"/>
      <c r="HS192" s="32"/>
      <c r="HT192" s="32"/>
      <c r="HU192" s="32"/>
      <c r="HV192" s="32"/>
      <c r="HW192" s="32"/>
      <c r="HX192" s="32"/>
      <c r="HY192" s="32"/>
      <c r="HZ192" s="32"/>
      <c r="IA192" s="32"/>
      <c r="IB192" s="32"/>
      <c r="IC192" s="32"/>
      <c r="ID192" s="32"/>
      <c r="IE192" s="32"/>
      <c r="IF192" s="32"/>
      <c r="IG192" s="32"/>
      <c r="IH192" s="32"/>
      <c r="II192" s="32"/>
      <c r="IJ192" s="32"/>
      <c r="IK192" s="32"/>
      <c r="IL192" s="32"/>
      <c r="IM192" s="32"/>
      <c r="IN192" s="32"/>
      <c r="IO192" s="32"/>
      <c r="IP192" s="32"/>
      <c r="IQ192" s="32"/>
      <c r="IR192" s="32"/>
      <c r="IS192" s="32"/>
      <c r="IT192" s="32"/>
      <c r="IU192" s="32"/>
      <c r="IV192" s="32"/>
    </row>
    <row r="193" spans="1:256" x14ac:dyDescent="0.25">
      <c r="A193" s="2"/>
      <c r="B193" s="32"/>
      <c r="C193" s="19"/>
      <c r="D193" s="32"/>
      <c r="E193" s="32"/>
      <c r="F193" s="32"/>
      <c r="G193" s="32"/>
      <c r="H193" s="32"/>
      <c r="I193" s="32"/>
      <c r="J193" s="32"/>
      <c r="K193" s="32"/>
      <c r="L193" s="32"/>
      <c r="M193" s="32"/>
      <c r="N193" s="32"/>
      <c r="O193" s="32"/>
      <c r="P193" s="32"/>
      <c r="Q193" s="32"/>
      <c r="R193" s="32"/>
      <c r="S193" s="32"/>
      <c r="T193" s="32"/>
      <c r="V193" s="32"/>
      <c r="W193" s="32"/>
      <c r="X193" s="32"/>
      <c r="Y193" s="32"/>
      <c r="Z193" s="32"/>
      <c r="AA193" s="32"/>
      <c r="AB193" s="32"/>
      <c r="AC193" s="32"/>
      <c r="AD193" s="32"/>
      <c r="AE193" s="32"/>
      <c r="AF193" s="32"/>
      <c r="AG193" s="32"/>
      <c r="AH193" s="32"/>
      <c r="AI193" s="32"/>
      <c r="AJ193" s="32"/>
      <c r="AK193" s="32"/>
      <c r="AL193" s="32"/>
      <c r="AM193" s="32"/>
      <c r="AN193" s="32"/>
      <c r="AO193" s="32"/>
      <c r="AP193" s="32"/>
      <c r="AQ193" s="32"/>
      <c r="AR193" s="32"/>
      <c r="AS193" s="32"/>
      <c r="AT193" s="32"/>
      <c r="AU193" s="32"/>
      <c r="AV193" s="32"/>
      <c r="AW193" s="32"/>
      <c r="AX193" s="32"/>
      <c r="AY193" s="32"/>
      <c r="AZ193" s="32"/>
      <c r="BA193" s="32"/>
      <c r="BB193" s="32"/>
      <c r="BC193" s="32"/>
      <c r="BD193" s="32"/>
      <c r="BE193" s="32"/>
      <c r="BF193" s="32"/>
      <c r="BG193" s="32"/>
      <c r="BH193" s="32"/>
      <c r="BI193" s="32"/>
      <c r="BJ193" s="32"/>
      <c r="BK193" s="32"/>
      <c r="BL193" s="32"/>
      <c r="BM193" s="32"/>
      <c r="BN193" s="32"/>
      <c r="BO193" s="32"/>
      <c r="BP193" s="32"/>
      <c r="BQ193" s="32"/>
      <c r="BR193" s="32"/>
      <c r="BS193" s="32"/>
      <c r="BT193" s="32"/>
      <c r="BU193" s="32"/>
      <c r="BV193" s="32"/>
      <c r="BW193" s="32"/>
      <c r="BX193" s="32"/>
      <c r="BY193" s="32"/>
      <c r="BZ193" s="32"/>
      <c r="CA193" s="32"/>
      <c r="CB193" s="32"/>
      <c r="CC193" s="32"/>
      <c r="CD193" s="32"/>
      <c r="CE193" s="32"/>
      <c r="CF193" s="32"/>
      <c r="CG193" s="32"/>
      <c r="CH193" s="32"/>
      <c r="CI193" s="32"/>
      <c r="CJ193" s="32"/>
      <c r="CK193" s="32"/>
      <c r="CL193" s="32"/>
      <c r="CM193" s="32"/>
      <c r="CN193" s="32"/>
      <c r="CO193" s="32"/>
      <c r="CP193" s="32"/>
      <c r="CQ193" s="32"/>
      <c r="CR193" s="32"/>
      <c r="CS193" s="32"/>
      <c r="CT193" s="32"/>
      <c r="CU193" s="32"/>
      <c r="CV193" s="32"/>
      <c r="CW193" s="32"/>
      <c r="CX193" s="32"/>
      <c r="CY193" s="32"/>
      <c r="CZ193" s="32"/>
      <c r="DA193" s="32"/>
      <c r="DB193" s="32"/>
      <c r="DC193" s="32"/>
      <c r="DD193" s="32"/>
      <c r="DE193" s="32"/>
      <c r="DF193" s="32"/>
      <c r="DG193" s="32"/>
      <c r="DH193" s="32"/>
      <c r="DI193" s="32"/>
      <c r="DJ193" s="32"/>
      <c r="DK193" s="32"/>
      <c r="DL193" s="32"/>
      <c r="DM193" s="32"/>
      <c r="DN193" s="32"/>
      <c r="DO193" s="32"/>
      <c r="DP193" s="32"/>
      <c r="DQ193" s="32"/>
      <c r="DR193" s="32"/>
      <c r="DS193" s="32"/>
      <c r="DT193" s="32"/>
      <c r="DU193" s="32"/>
      <c r="DV193" s="32"/>
      <c r="DW193" s="32"/>
      <c r="DX193" s="32"/>
      <c r="DY193" s="32"/>
      <c r="DZ193" s="32"/>
      <c r="EA193" s="32"/>
      <c r="EB193" s="32"/>
      <c r="EC193" s="32"/>
      <c r="ED193" s="32"/>
      <c r="EE193" s="32"/>
      <c r="EF193" s="32"/>
      <c r="EG193" s="32"/>
      <c r="EH193" s="32"/>
      <c r="EI193" s="32"/>
      <c r="EJ193" s="32"/>
      <c r="EK193" s="32"/>
      <c r="EL193" s="32"/>
      <c r="EM193" s="32"/>
      <c r="EN193" s="32"/>
      <c r="EO193" s="32"/>
      <c r="EP193" s="32"/>
      <c r="EQ193" s="32"/>
      <c r="ER193" s="32"/>
      <c r="ES193" s="32"/>
      <c r="ET193" s="32"/>
      <c r="EU193" s="32"/>
      <c r="EV193" s="32"/>
      <c r="EW193" s="32"/>
      <c r="EX193" s="32"/>
      <c r="EY193" s="32"/>
      <c r="EZ193" s="32"/>
      <c r="FA193" s="32"/>
      <c r="FB193" s="32"/>
      <c r="FC193" s="32"/>
      <c r="FD193" s="32"/>
      <c r="FE193" s="32"/>
      <c r="FF193" s="32"/>
      <c r="FG193" s="32"/>
      <c r="FH193" s="32"/>
      <c r="FI193" s="32"/>
      <c r="FJ193" s="32"/>
      <c r="FK193" s="32"/>
      <c r="FL193" s="32"/>
      <c r="FM193" s="32"/>
      <c r="FN193" s="32"/>
      <c r="FO193" s="32"/>
      <c r="FP193" s="32"/>
      <c r="FQ193" s="32"/>
      <c r="FR193" s="32"/>
      <c r="FS193" s="32"/>
      <c r="FT193" s="32"/>
      <c r="FU193" s="32"/>
      <c r="FV193" s="32"/>
      <c r="FW193" s="32"/>
      <c r="FX193" s="32"/>
      <c r="FY193" s="32"/>
      <c r="FZ193" s="32"/>
      <c r="GA193" s="32"/>
      <c r="GB193" s="32"/>
      <c r="GC193" s="32"/>
      <c r="GD193" s="32"/>
      <c r="GE193" s="32"/>
      <c r="GF193" s="32"/>
      <c r="GG193" s="32"/>
      <c r="GH193" s="32"/>
      <c r="GI193" s="32"/>
      <c r="GJ193" s="32"/>
      <c r="GK193" s="32"/>
      <c r="GL193" s="32"/>
      <c r="GM193" s="32"/>
      <c r="GN193" s="32"/>
      <c r="GO193" s="32"/>
      <c r="GP193" s="32"/>
      <c r="GQ193" s="32"/>
      <c r="GR193" s="32"/>
      <c r="GS193" s="32"/>
      <c r="GT193" s="32"/>
      <c r="GU193" s="32"/>
      <c r="GV193" s="32"/>
      <c r="GW193" s="32"/>
      <c r="GX193" s="32"/>
      <c r="GY193" s="32"/>
      <c r="GZ193" s="32"/>
      <c r="HA193" s="32"/>
      <c r="HB193" s="32"/>
      <c r="HC193" s="32"/>
      <c r="HD193" s="32"/>
      <c r="HE193" s="32"/>
      <c r="HF193" s="32"/>
      <c r="HG193" s="32"/>
      <c r="HH193" s="32"/>
      <c r="HI193" s="32"/>
      <c r="HJ193" s="32"/>
      <c r="HK193" s="32"/>
      <c r="HL193" s="32"/>
      <c r="HM193" s="32"/>
      <c r="HN193" s="32"/>
      <c r="HO193" s="32"/>
      <c r="HP193" s="32"/>
      <c r="HQ193" s="32"/>
      <c r="HR193" s="32"/>
      <c r="HS193" s="32"/>
      <c r="HT193" s="32"/>
      <c r="HU193" s="32"/>
      <c r="HV193" s="32"/>
      <c r="HW193" s="32"/>
      <c r="HX193" s="32"/>
      <c r="HY193" s="32"/>
      <c r="HZ193" s="32"/>
      <c r="IA193" s="32"/>
      <c r="IB193" s="32"/>
      <c r="IC193" s="32"/>
      <c r="ID193" s="32"/>
      <c r="IE193" s="32"/>
      <c r="IF193" s="32"/>
      <c r="IG193" s="32"/>
      <c r="IH193" s="32"/>
      <c r="II193" s="32"/>
      <c r="IJ193" s="32"/>
      <c r="IK193" s="32"/>
      <c r="IL193" s="32"/>
      <c r="IM193" s="32"/>
      <c r="IN193" s="32"/>
      <c r="IO193" s="32"/>
      <c r="IP193" s="32"/>
      <c r="IQ193" s="32"/>
      <c r="IR193" s="32"/>
      <c r="IS193" s="32"/>
      <c r="IT193" s="32"/>
      <c r="IU193" s="32"/>
      <c r="IV193" s="32"/>
    </row>
    <row r="194" spans="1:256" x14ac:dyDescent="0.25">
      <c r="A194" s="2"/>
      <c r="B194" s="32"/>
      <c r="C194" s="19"/>
      <c r="D194" s="32"/>
      <c r="E194" s="32"/>
      <c r="F194" s="32"/>
      <c r="G194" s="32"/>
      <c r="H194" s="32"/>
      <c r="I194" s="32"/>
      <c r="J194" s="32"/>
      <c r="K194" s="32"/>
      <c r="L194" s="32"/>
      <c r="M194" s="32"/>
      <c r="N194" s="32"/>
      <c r="O194" s="32"/>
      <c r="P194" s="32"/>
      <c r="Q194" s="32"/>
      <c r="R194" s="32"/>
      <c r="S194" s="32"/>
      <c r="T194" s="32"/>
      <c r="V194" s="32"/>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2"/>
      <c r="AS194" s="32"/>
      <c r="AT194" s="32"/>
      <c r="AU194" s="32"/>
      <c r="AV194" s="32"/>
      <c r="AW194" s="32"/>
      <c r="AX194" s="32"/>
      <c r="AY194" s="32"/>
      <c r="AZ194" s="32"/>
      <c r="BA194" s="32"/>
      <c r="BB194" s="32"/>
      <c r="BC194" s="32"/>
      <c r="BD194" s="32"/>
      <c r="BE194" s="32"/>
      <c r="BF194" s="32"/>
      <c r="BG194" s="32"/>
      <c r="BH194" s="32"/>
      <c r="BI194" s="32"/>
      <c r="BJ194" s="32"/>
      <c r="BK194" s="32"/>
      <c r="BL194" s="32"/>
      <c r="BM194" s="32"/>
      <c r="BN194" s="32"/>
      <c r="BO194" s="32"/>
      <c r="BP194" s="32"/>
      <c r="BQ194" s="32"/>
      <c r="BR194" s="32"/>
      <c r="BS194" s="32"/>
      <c r="BT194" s="32"/>
      <c r="BU194" s="32"/>
      <c r="BV194" s="32"/>
      <c r="BW194" s="32"/>
      <c r="BX194" s="32"/>
      <c r="BY194" s="32"/>
      <c r="BZ194" s="32"/>
      <c r="CA194" s="32"/>
      <c r="CB194" s="32"/>
      <c r="CC194" s="32"/>
      <c r="CD194" s="32"/>
      <c r="CE194" s="32"/>
      <c r="CF194" s="32"/>
      <c r="CG194" s="32"/>
      <c r="CH194" s="32"/>
      <c r="CI194" s="32"/>
      <c r="CJ194" s="32"/>
      <c r="CK194" s="32"/>
      <c r="CL194" s="32"/>
      <c r="CM194" s="32"/>
      <c r="CN194" s="32"/>
      <c r="CO194" s="32"/>
      <c r="CP194" s="32"/>
      <c r="CQ194" s="32"/>
      <c r="CR194" s="32"/>
      <c r="CS194" s="32"/>
      <c r="CT194" s="32"/>
      <c r="CU194" s="32"/>
      <c r="CV194" s="32"/>
      <c r="CW194" s="32"/>
      <c r="CX194" s="32"/>
      <c r="CY194" s="32"/>
      <c r="CZ194" s="32"/>
      <c r="DA194" s="32"/>
      <c r="DB194" s="32"/>
      <c r="DC194" s="32"/>
      <c r="DD194" s="32"/>
      <c r="DE194" s="32"/>
      <c r="DF194" s="32"/>
      <c r="DG194" s="32"/>
      <c r="DH194" s="32"/>
      <c r="DI194" s="32"/>
      <c r="DJ194" s="32"/>
      <c r="DK194" s="32"/>
      <c r="DL194" s="32"/>
      <c r="DM194" s="32"/>
      <c r="DN194" s="32"/>
      <c r="DO194" s="32"/>
      <c r="DP194" s="32"/>
      <c r="DQ194" s="32"/>
      <c r="DR194" s="32"/>
      <c r="DS194" s="32"/>
      <c r="DT194" s="32"/>
      <c r="DU194" s="32"/>
      <c r="DV194" s="32"/>
      <c r="DW194" s="32"/>
      <c r="DX194" s="32"/>
      <c r="DY194" s="32"/>
      <c r="DZ194" s="32"/>
      <c r="EA194" s="32"/>
      <c r="EB194" s="32"/>
      <c r="EC194" s="32"/>
      <c r="ED194" s="32"/>
      <c r="EE194" s="32"/>
      <c r="EF194" s="32"/>
      <c r="EG194" s="32"/>
      <c r="EH194" s="32"/>
      <c r="EI194" s="32"/>
      <c r="EJ194" s="32"/>
      <c r="EK194" s="32"/>
      <c r="EL194" s="32"/>
      <c r="EM194" s="32"/>
      <c r="EN194" s="32"/>
      <c r="EO194" s="32"/>
      <c r="EP194" s="32"/>
      <c r="EQ194" s="32"/>
      <c r="ER194" s="32"/>
      <c r="ES194" s="32"/>
      <c r="ET194" s="32"/>
      <c r="EU194" s="32"/>
      <c r="EV194" s="32"/>
      <c r="EW194" s="32"/>
      <c r="EX194" s="32"/>
      <c r="EY194" s="32"/>
      <c r="EZ194" s="32"/>
      <c r="FA194" s="32"/>
      <c r="FB194" s="32"/>
      <c r="FC194" s="32"/>
      <c r="FD194" s="32"/>
      <c r="FE194" s="32"/>
      <c r="FF194" s="32"/>
      <c r="FG194" s="32"/>
      <c r="FH194" s="32"/>
      <c r="FI194" s="32"/>
      <c r="FJ194" s="32"/>
      <c r="FK194" s="32"/>
      <c r="FL194" s="32"/>
      <c r="FM194" s="32"/>
      <c r="FN194" s="32"/>
      <c r="FO194" s="32"/>
      <c r="FP194" s="32"/>
      <c r="FQ194" s="32"/>
      <c r="FR194" s="32"/>
      <c r="FS194" s="32"/>
      <c r="FT194" s="32"/>
      <c r="FU194" s="32"/>
      <c r="FV194" s="32"/>
      <c r="FW194" s="32"/>
      <c r="FX194" s="32"/>
      <c r="FY194" s="32"/>
      <c r="FZ194" s="32"/>
      <c r="GA194" s="32"/>
      <c r="GB194" s="32"/>
      <c r="GC194" s="32"/>
      <c r="GD194" s="32"/>
      <c r="GE194" s="32"/>
      <c r="GF194" s="32"/>
      <c r="GG194" s="32"/>
      <c r="GH194" s="32"/>
      <c r="GI194" s="32"/>
      <c r="GJ194" s="32"/>
      <c r="GK194" s="32"/>
      <c r="GL194" s="32"/>
      <c r="GM194" s="32"/>
      <c r="GN194" s="32"/>
      <c r="GO194" s="32"/>
      <c r="GP194" s="32"/>
      <c r="GQ194" s="32"/>
      <c r="GR194" s="32"/>
      <c r="GS194" s="32"/>
      <c r="GT194" s="32"/>
      <c r="GU194" s="32"/>
      <c r="GV194" s="32"/>
      <c r="GW194" s="32"/>
      <c r="GX194" s="32"/>
      <c r="GY194" s="32"/>
      <c r="GZ194" s="32"/>
      <c r="HA194" s="32"/>
      <c r="HB194" s="32"/>
      <c r="HC194" s="32"/>
      <c r="HD194" s="32"/>
      <c r="HE194" s="32"/>
      <c r="HF194" s="32"/>
      <c r="HG194" s="32"/>
      <c r="HH194" s="32"/>
      <c r="HI194" s="32"/>
      <c r="HJ194" s="32"/>
      <c r="HK194" s="32"/>
      <c r="HL194" s="32"/>
      <c r="HM194" s="32"/>
      <c r="HN194" s="32"/>
      <c r="HO194" s="32"/>
      <c r="HP194" s="32"/>
      <c r="HQ194" s="32"/>
      <c r="HR194" s="32"/>
      <c r="HS194" s="32"/>
      <c r="HT194" s="32"/>
      <c r="HU194" s="32"/>
      <c r="HV194" s="32"/>
      <c r="HW194" s="32"/>
      <c r="HX194" s="32"/>
      <c r="HY194" s="32"/>
      <c r="HZ194" s="32"/>
      <c r="IA194" s="32"/>
      <c r="IB194" s="32"/>
      <c r="IC194" s="32"/>
      <c r="ID194" s="32"/>
      <c r="IE194" s="32"/>
      <c r="IF194" s="32"/>
      <c r="IG194" s="32"/>
      <c r="IH194" s="32"/>
      <c r="II194" s="32"/>
      <c r="IJ194" s="32"/>
      <c r="IK194" s="32"/>
      <c r="IL194" s="32"/>
      <c r="IM194" s="32"/>
      <c r="IN194" s="32"/>
      <c r="IO194" s="32"/>
      <c r="IP194" s="32"/>
      <c r="IQ194" s="32"/>
      <c r="IR194" s="32"/>
      <c r="IS194" s="32"/>
      <c r="IT194" s="32"/>
      <c r="IU194" s="32"/>
      <c r="IV194" s="32"/>
    </row>
    <row r="195" spans="1:256" x14ac:dyDescent="0.25">
      <c r="A195" s="2"/>
      <c r="B195" s="32"/>
      <c r="C195" s="19"/>
      <c r="D195" s="32"/>
      <c r="E195" s="32"/>
      <c r="F195" s="32"/>
      <c r="G195" s="32"/>
      <c r="H195" s="32"/>
      <c r="I195" s="32"/>
      <c r="J195" s="32"/>
      <c r="K195" s="32"/>
      <c r="L195" s="32"/>
      <c r="M195" s="32"/>
      <c r="N195" s="32"/>
      <c r="O195" s="32"/>
      <c r="P195" s="32"/>
      <c r="Q195" s="32"/>
      <c r="R195" s="32"/>
      <c r="S195" s="32"/>
      <c r="T195" s="32"/>
      <c r="V195" s="32"/>
      <c r="W195" s="32"/>
      <c r="X195" s="32"/>
      <c r="Y195" s="32"/>
      <c r="Z195" s="32"/>
      <c r="AA195" s="32"/>
      <c r="AB195" s="32"/>
      <c r="AC195" s="32"/>
      <c r="AD195" s="32"/>
      <c r="AE195" s="32"/>
      <c r="AF195" s="32"/>
      <c r="AG195" s="32"/>
      <c r="AH195" s="32"/>
      <c r="AI195" s="32"/>
      <c r="AJ195" s="32"/>
      <c r="AK195" s="32"/>
      <c r="AL195" s="32"/>
      <c r="AM195" s="32"/>
      <c r="AN195" s="32"/>
      <c r="AO195" s="32"/>
      <c r="AP195" s="32"/>
      <c r="AQ195" s="32"/>
      <c r="AR195" s="32"/>
      <c r="AS195" s="32"/>
      <c r="AT195" s="32"/>
      <c r="AU195" s="32"/>
      <c r="AV195" s="32"/>
      <c r="AW195" s="32"/>
      <c r="AX195" s="32"/>
      <c r="AY195" s="32"/>
      <c r="AZ195" s="32"/>
      <c r="BA195" s="32"/>
      <c r="BB195" s="32"/>
      <c r="BC195" s="32"/>
      <c r="BD195" s="32"/>
      <c r="BE195" s="32"/>
      <c r="BF195" s="32"/>
      <c r="BG195" s="32"/>
      <c r="BH195" s="32"/>
      <c r="BI195" s="32"/>
      <c r="BJ195" s="32"/>
      <c r="BK195" s="32"/>
      <c r="BL195" s="32"/>
      <c r="BM195" s="32"/>
      <c r="BN195" s="32"/>
      <c r="BO195" s="32"/>
      <c r="BP195" s="32"/>
      <c r="BQ195" s="32"/>
      <c r="BR195" s="32"/>
      <c r="BS195" s="32"/>
      <c r="BT195" s="32"/>
      <c r="BU195" s="32"/>
      <c r="BV195" s="32"/>
      <c r="BW195" s="32"/>
      <c r="BX195" s="32"/>
      <c r="BY195" s="32"/>
      <c r="BZ195" s="32"/>
      <c r="CA195" s="32"/>
      <c r="CB195" s="32"/>
      <c r="CC195" s="32"/>
      <c r="CD195" s="32"/>
      <c r="CE195" s="32"/>
      <c r="CF195" s="32"/>
      <c r="CG195" s="32"/>
      <c r="CH195" s="32"/>
      <c r="CI195" s="32"/>
      <c r="CJ195" s="32"/>
      <c r="CK195" s="32"/>
      <c r="CL195" s="32"/>
      <c r="CM195" s="32"/>
      <c r="CN195" s="32"/>
      <c r="CO195" s="32"/>
      <c r="CP195" s="32"/>
      <c r="CQ195" s="32"/>
      <c r="CR195" s="32"/>
      <c r="CS195" s="32"/>
      <c r="CT195" s="32"/>
      <c r="CU195" s="32"/>
      <c r="CV195" s="32"/>
      <c r="CW195" s="32"/>
      <c r="CX195" s="32"/>
      <c r="CY195" s="32"/>
      <c r="CZ195" s="32"/>
      <c r="DA195" s="32"/>
      <c r="DB195" s="32"/>
      <c r="DC195" s="32"/>
      <c r="DD195" s="32"/>
      <c r="DE195" s="32"/>
      <c r="DF195" s="32"/>
      <c r="DG195" s="32"/>
      <c r="DH195" s="32"/>
      <c r="DI195" s="32"/>
      <c r="DJ195" s="32"/>
      <c r="DK195" s="32"/>
      <c r="DL195" s="32"/>
      <c r="DM195" s="32"/>
      <c r="DN195" s="32"/>
      <c r="DO195" s="32"/>
      <c r="DP195" s="32"/>
      <c r="DQ195" s="32"/>
      <c r="DR195" s="32"/>
      <c r="DS195" s="32"/>
      <c r="DT195" s="32"/>
      <c r="DU195" s="32"/>
      <c r="DV195" s="32"/>
      <c r="DW195" s="32"/>
      <c r="DX195" s="32"/>
      <c r="DY195" s="32"/>
      <c r="DZ195" s="32"/>
      <c r="EA195" s="32"/>
      <c r="EB195" s="32"/>
      <c r="EC195" s="32"/>
      <c r="ED195" s="32"/>
      <c r="EE195" s="32"/>
      <c r="EF195" s="32"/>
      <c r="EG195" s="32"/>
      <c r="EH195" s="32"/>
      <c r="EI195" s="32"/>
      <c r="EJ195" s="32"/>
      <c r="EK195" s="32"/>
      <c r="EL195" s="32"/>
      <c r="EM195" s="32"/>
      <c r="EN195" s="32"/>
      <c r="EO195" s="32"/>
      <c r="EP195" s="32"/>
      <c r="EQ195" s="32"/>
      <c r="ER195" s="32"/>
      <c r="ES195" s="32"/>
      <c r="ET195" s="32"/>
      <c r="EU195" s="32"/>
      <c r="EV195" s="32"/>
      <c r="EW195" s="32"/>
      <c r="EX195" s="32"/>
      <c r="EY195" s="32"/>
      <c r="EZ195" s="32"/>
      <c r="FA195" s="32"/>
      <c r="FB195" s="32"/>
      <c r="FC195" s="32"/>
      <c r="FD195" s="32"/>
      <c r="FE195" s="32"/>
      <c r="FF195" s="32"/>
      <c r="FG195" s="32"/>
      <c r="FH195" s="32"/>
      <c r="FI195" s="32"/>
      <c r="FJ195" s="32"/>
      <c r="FK195" s="32"/>
      <c r="FL195" s="32"/>
      <c r="FM195" s="32"/>
      <c r="FN195" s="32"/>
      <c r="FO195" s="32"/>
      <c r="FP195" s="32"/>
      <c r="FQ195" s="32"/>
      <c r="FR195" s="32"/>
      <c r="FS195" s="32"/>
      <c r="FT195" s="32"/>
      <c r="FU195" s="32"/>
      <c r="FV195" s="32"/>
      <c r="FW195" s="32"/>
      <c r="FX195" s="32"/>
      <c r="FY195" s="32"/>
      <c r="FZ195" s="32"/>
      <c r="GA195" s="32"/>
      <c r="GB195" s="32"/>
      <c r="GC195" s="32"/>
      <c r="GD195" s="32"/>
      <c r="GE195" s="32"/>
      <c r="GF195" s="32"/>
      <c r="GG195" s="32"/>
      <c r="GH195" s="32"/>
      <c r="GI195" s="32"/>
      <c r="GJ195" s="32"/>
      <c r="GK195" s="32"/>
      <c r="GL195" s="32"/>
      <c r="GM195" s="32"/>
      <c r="GN195" s="32"/>
      <c r="GO195" s="32"/>
      <c r="GP195" s="32"/>
      <c r="GQ195" s="32"/>
      <c r="GR195" s="32"/>
      <c r="GS195" s="32"/>
      <c r="GT195" s="32"/>
      <c r="GU195" s="32"/>
      <c r="GV195" s="32"/>
      <c r="GW195" s="32"/>
      <c r="GX195" s="32"/>
      <c r="GY195" s="32"/>
      <c r="GZ195" s="32"/>
      <c r="HA195" s="32"/>
      <c r="HB195" s="32"/>
      <c r="HC195" s="32"/>
      <c r="HD195" s="32"/>
      <c r="HE195" s="32"/>
      <c r="HF195" s="32"/>
      <c r="HG195" s="32"/>
      <c r="HH195" s="32"/>
      <c r="HI195" s="32"/>
      <c r="HJ195" s="32"/>
      <c r="HK195" s="32"/>
      <c r="HL195" s="32"/>
      <c r="HM195" s="32"/>
      <c r="HN195" s="32"/>
      <c r="HO195" s="32"/>
      <c r="HP195" s="32"/>
      <c r="HQ195" s="32"/>
      <c r="HR195" s="32"/>
      <c r="HS195" s="32"/>
      <c r="HT195" s="32"/>
      <c r="HU195" s="32"/>
      <c r="HV195" s="32"/>
      <c r="HW195" s="32"/>
      <c r="HX195" s="32"/>
      <c r="HY195" s="32"/>
      <c r="HZ195" s="32"/>
      <c r="IA195" s="32"/>
      <c r="IB195" s="32"/>
      <c r="IC195" s="32"/>
      <c r="ID195" s="32"/>
      <c r="IE195" s="32"/>
      <c r="IF195" s="32"/>
      <c r="IG195" s="32"/>
      <c r="IH195" s="32"/>
      <c r="II195" s="32"/>
      <c r="IJ195" s="32"/>
      <c r="IK195" s="32"/>
      <c r="IL195" s="32"/>
      <c r="IM195" s="32"/>
      <c r="IN195" s="32"/>
      <c r="IO195" s="32"/>
      <c r="IP195" s="32"/>
      <c r="IQ195" s="32"/>
      <c r="IR195" s="32"/>
      <c r="IS195" s="32"/>
      <c r="IT195" s="32"/>
      <c r="IU195" s="32"/>
      <c r="IV195" s="32"/>
    </row>
    <row r="196" spans="1:256" x14ac:dyDescent="0.25">
      <c r="A196" s="2"/>
      <c r="B196" s="32"/>
      <c r="C196" s="19"/>
      <c r="D196" s="32"/>
      <c r="E196" s="32"/>
      <c r="F196" s="32"/>
      <c r="G196" s="32"/>
      <c r="H196" s="32"/>
      <c r="I196" s="32"/>
      <c r="J196" s="32"/>
      <c r="K196" s="32"/>
      <c r="L196" s="32"/>
      <c r="M196" s="32"/>
      <c r="N196" s="32"/>
      <c r="O196" s="32"/>
      <c r="P196" s="32"/>
      <c r="Q196" s="32"/>
      <c r="R196" s="32"/>
      <c r="S196" s="32"/>
      <c r="T196" s="32"/>
      <c r="V196" s="32"/>
      <c r="W196" s="32"/>
      <c r="X196" s="32"/>
      <c r="Y196" s="32"/>
      <c r="Z196" s="32"/>
      <c r="AA196" s="32"/>
      <c r="AB196" s="32"/>
      <c r="AC196" s="32"/>
      <c r="AD196" s="32"/>
      <c r="AE196" s="32"/>
      <c r="AF196" s="32"/>
      <c r="AG196" s="32"/>
      <c r="AH196" s="32"/>
      <c r="AI196" s="32"/>
      <c r="AJ196" s="32"/>
      <c r="AK196" s="32"/>
      <c r="AL196" s="32"/>
      <c r="AM196" s="32"/>
      <c r="AN196" s="32"/>
      <c r="AO196" s="32"/>
      <c r="AP196" s="32"/>
      <c r="AQ196" s="32"/>
      <c r="AR196" s="32"/>
      <c r="AS196" s="32"/>
      <c r="AT196" s="32"/>
      <c r="AU196" s="32"/>
      <c r="AV196" s="32"/>
      <c r="AW196" s="32"/>
      <c r="AX196" s="32"/>
      <c r="AY196" s="32"/>
      <c r="AZ196" s="32"/>
      <c r="BA196" s="32"/>
      <c r="BB196" s="32"/>
      <c r="BC196" s="32"/>
      <c r="BD196" s="32"/>
      <c r="BE196" s="32"/>
      <c r="BF196" s="32"/>
      <c r="BG196" s="32"/>
      <c r="BH196" s="32"/>
      <c r="BI196" s="32"/>
      <c r="BJ196" s="32"/>
      <c r="BK196" s="32"/>
      <c r="BL196" s="32"/>
      <c r="BM196" s="32"/>
      <c r="BN196" s="32"/>
      <c r="BO196" s="32"/>
      <c r="BP196" s="32"/>
      <c r="BQ196" s="32"/>
      <c r="BR196" s="32"/>
      <c r="BS196" s="32"/>
      <c r="BT196" s="32"/>
      <c r="BU196" s="32"/>
      <c r="BV196" s="32"/>
      <c r="BW196" s="32"/>
      <c r="BX196" s="32"/>
      <c r="BY196" s="32"/>
      <c r="BZ196" s="32"/>
      <c r="CA196" s="32"/>
      <c r="CB196" s="32"/>
      <c r="CC196" s="32"/>
      <c r="CD196" s="32"/>
      <c r="CE196" s="32"/>
      <c r="CF196" s="32"/>
      <c r="CG196" s="32"/>
      <c r="CH196" s="32"/>
      <c r="CI196" s="32"/>
      <c r="CJ196" s="32"/>
      <c r="CK196" s="32"/>
      <c r="CL196" s="32"/>
      <c r="CM196" s="32"/>
      <c r="CN196" s="32"/>
      <c r="CO196" s="32"/>
      <c r="CP196" s="32"/>
      <c r="CQ196" s="32"/>
      <c r="CR196" s="32"/>
      <c r="CS196" s="32"/>
      <c r="CT196" s="32"/>
      <c r="CU196" s="32"/>
      <c r="CV196" s="32"/>
      <c r="CW196" s="32"/>
      <c r="CX196" s="32"/>
      <c r="CY196" s="32"/>
      <c r="CZ196" s="32"/>
      <c r="DA196" s="32"/>
      <c r="DB196" s="32"/>
      <c r="DC196" s="32"/>
      <c r="DD196" s="32"/>
      <c r="DE196" s="32"/>
      <c r="DF196" s="32"/>
      <c r="DG196" s="32"/>
      <c r="DH196" s="32"/>
      <c r="DI196" s="32"/>
      <c r="DJ196" s="32"/>
      <c r="DK196" s="32"/>
      <c r="DL196" s="32"/>
      <c r="DM196" s="32"/>
      <c r="DN196" s="32"/>
      <c r="DO196" s="32"/>
      <c r="DP196" s="32"/>
      <c r="DQ196" s="32"/>
      <c r="DR196" s="32"/>
      <c r="DS196" s="32"/>
      <c r="DT196" s="32"/>
      <c r="DU196" s="32"/>
      <c r="DV196" s="32"/>
      <c r="DW196" s="32"/>
      <c r="DX196" s="32"/>
      <c r="DY196" s="32"/>
      <c r="DZ196" s="32"/>
      <c r="EA196" s="32"/>
      <c r="EB196" s="32"/>
      <c r="EC196" s="32"/>
      <c r="ED196" s="32"/>
      <c r="EE196" s="32"/>
      <c r="EF196" s="32"/>
      <c r="EG196" s="32"/>
      <c r="EH196" s="32"/>
      <c r="EI196" s="32"/>
      <c r="EJ196" s="32"/>
      <c r="EK196" s="32"/>
      <c r="EL196" s="32"/>
      <c r="EM196" s="32"/>
      <c r="EN196" s="32"/>
      <c r="EO196" s="32"/>
      <c r="EP196" s="32"/>
      <c r="EQ196" s="32"/>
      <c r="ER196" s="32"/>
      <c r="ES196" s="32"/>
      <c r="ET196" s="32"/>
      <c r="EU196" s="32"/>
      <c r="EV196" s="32"/>
      <c r="EW196" s="32"/>
      <c r="EX196" s="32"/>
      <c r="EY196" s="32"/>
      <c r="EZ196" s="32"/>
      <c r="FA196" s="32"/>
      <c r="FB196" s="32"/>
      <c r="FC196" s="32"/>
      <c r="FD196" s="32"/>
      <c r="FE196" s="32"/>
      <c r="FF196" s="32"/>
      <c r="FG196" s="32"/>
      <c r="FH196" s="32"/>
      <c r="FI196" s="32"/>
      <c r="FJ196" s="32"/>
      <c r="FK196" s="32"/>
      <c r="FL196" s="32"/>
      <c r="FM196" s="32"/>
      <c r="FN196" s="32"/>
      <c r="FO196" s="32"/>
      <c r="FP196" s="32"/>
      <c r="FQ196" s="32"/>
      <c r="FR196" s="32"/>
      <c r="FS196" s="32"/>
      <c r="FT196" s="32"/>
      <c r="FU196" s="32"/>
      <c r="FV196" s="32"/>
      <c r="FW196" s="32"/>
      <c r="FX196" s="32"/>
      <c r="FY196" s="32"/>
      <c r="FZ196" s="32"/>
      <c r="GA196" s="32"/>
      <c r="GB196" s="32"/>
      <c r="GC196" s="32"/>
      <c r="GD196" s="32"/>
      <c r="GE196" s="32"/>
      <c r="GF196" s="32"/>
      <c r="GG196" s="32"/>
      <c r="GH196" s="32"/>
      <c r="GI196" s="32"/>
      <c r="GJ196" s="32"/>
      <c r="GK196" s="32"/>
      <c r="GL196" s="32"/>
      <c r="GM196" s="32"/>
      <c r="GN196" s="32"/>
      <c r="GO196" s="32"/>
      <c r="GP196" s="32"/>
      <c r="GQ196" s="32"/>
      <c r="GR196" s="32"/>
      <c r="GS196" s="32"/>
      <c r="GT196" s="32"/>
      <c r="GU196" s="32"/>
      <c r="GV196" s="32"/>
      <c r="GW196" s="32"/>
      <c r="GX196" s="32"/>
      <c r="GY196" s="32"/>
      <c r="GZ196" s="32"/>
      <c r="HA196" s="32"/>
      <c r="HB196" s="32"/>
      <c r="HC196" s="32"/>
      <c r="HD196" s="32"/>
      <c r="HE196" s="32"/>
      <c r="HF196" s="32"/>
      <c r="HG196" s="32"/>
      <c r="HH196" s="32"/>
      <c r="HI196" s="32"/>
      <c r="HJ196" s="32"/>
      <c r="HK196" s="32"/>
      <c r="HL196" s="32"/>
      <c r="HM196" s="32"/>
      <c r="HN196" s="32"/>
      <c r="HO196" s="32"/>
      <c r="HP196" s="32"/>
      <c r="HQ196" s="32"/>
      <c r="HR196" s="32"/>
      <c r="HS196" s="32"/>
      <c r="HT196" s="32"/>
      <c r="HU196" s="32"/>
      <c r="HV196" s="32"/>
      <c r="HW196" s="32"/>
      <c r="HX196" s="32"/>
      <c r="HY196" s="32"/>
      <c r="HZ196" s="32"/>
      <c r="IA196" s="32"/>
      <c r="IB196" s="32"/>
      <c r="IC196" s="32"/>
      <c r="ID196" s="32"/>
      <c r="IE196" s="32"/>
      <c r="IF196" s="32"/>
      <c r="IG196" s="32"/>
      <c r="IH196" s="32"/>
      <c r="II196" s="32"/>
      <c r="IJ196" s="32"/>
      <c r="IK196" s="32"/>
      <c r="IL196" s="32"/>
      <c r="IM196" s="32"/>
      <c r="IN196" s="32"/>
      <c r="IO196" s="32"/>
      <c r="IP196" s="32"/>
      <c r="IQ196" s="32"/>
      <c r="IR196" s="32"/>
      <c r="IS196" s="32"/>
      <c r="IT196" s="32"/>
      <c r="IU196" s="32"/>
      <c r="IV196" s="32"/>
    </row>
    <row r="197" spans="1:256" x14ac:dyDescent="0.25">
      <c r="A197" s="2"/>
      <c r="B197" s="32"/>
      <c r="C197" s="19"/>
      <c r="D197" s="32"/>
      <c r="E197" s="32"/>
      <c r="F197" s="32"/>
      <c r="G197" s="32"/>
      <c r="H197" s="32"/>
      <c r="I197" s="32"/>
      <c r="J197" s="32"/>
      <c r="K197" s="32"/>
      <c r="L197" s="32"/>
      <c r="M197" s="32"/>
      <c r="N197" s="32"/>
      <c r="O197" s="32"/>
      <c r="P197" s="32"/>
      <c r="Q197" s="32"/>
      <c r="R197" s="32"/>
      <c r="S197" s="32"/>
      <c r="T197" s="32"/>
      <c r="V197" s="32"/>
      <c r="W197" s="32"/>
      <c r="X197" s="32"/>
      <c r="Y197" s="32"/>
      <c r="Z197" s="32"/>
      <c r="AA197" s="32"/>
      <c r="AB197" s="32"/>
      <c r="AC197" s="32"/>
      <c r="AD197" s="32"/>
      <c r="AE197" s="32"/>
      <c r="AF197" s="32"/>
      <c r="AG197" s="32"/>
      <c r="AH197" s="32"/>
      <c r="AI197" s="32"/>
      <c r="AJ197" s="32"/>
      <c r="AK197" s="32"/>
      <c r="AL197" s="32"/>
      <c r="AM197" s="32"/>
      <c r="AN197" s="32"/>
      <c r="AO197" s="32"/>
      <c r="AP197" s="32"/>
      <c r="AQ197" s="32"/>
      <c r="AR197" s="32"/>
      <c r="AS197" s="32"/>
      <c r="AT197" s="32"/>
      <c r="AU197" s="32"/>
      <c r="AV197" s="32"/>
      <c r="AW197" s="32"/>
      <c r="AX197" s="32"/>
      <c r="AY197" s="32"/>
      <c r="AZ197" s="32"/>
      <c r="BA197" s="32"/>
      <c r="BB197" s="32"/>
      <c r="BC197" s="32"/>
      <c r="BD197" s="32"/>
      <c r="BE197" s="32"/>
      <c r="BF197" s="32"/>
      <c r="BG197" s="32"/>
      <c r="BH197" s="32"/>
      <c r="BI197" s="32"/>
      <c r="BJ197" s="32"/>
      <c r="BK197" s="32"/>
      <c r="BL197" s="32"/>
      <c r="BM197" s="32"/>
      <c r="BN197" s="32"/>
      <c r="BO197" s="32"/>
      <c r="BP197" s="32"/>
      <c r="BQ197" s="32"/>
      <c r="BR197" s="32"/>
      <c r="BS197" s="32"/>
      <c r="BT197" s="32"/>
      <c r="BU197" s="32"/>
      <c r="BV197" s="32"/>
      <c r="BW197" s="32"/>
      <c r="BX197" s="32"/>
      <c r="BY197" s="32"/>
      <c r="BZ197" s="32"/>
      <c r="CA197" s="32"/>
      <c r="CB197" s="32"/>
      <c r="CC197" s="32"/>
      <c r="CD197" s="32"/>
      <c r="CE197" s="32"/>
      <c r="CF197" s="32"/>
      <c r="CG197" s="32"/>
      <c r="CH197" s="32"/>
      <c r="CI197" s="32"/>
      <c r="CJ197" s="32"/>
      <c r="CK197" s="32"/>
      <c r="CL197" s="32"/>
      <c r="CM197" s="32"/>
      <c r="CN197" s="32"/>
      <c r="CO197" s="32"/>
      <c r="CP197" s="32"/>
      <c r="CQ197" s="32"/>
      <c r="CR197" s="32"/>
      <c r="CS197" s="32"/>
      <c r="CT197" s="32"/>
      <c r="CU197" s="32"/>
      <c r="CV197" s="32"/>
      <c r="CW197" s="32"/>
      <c r="CX197" s="32"/>
      <c r="CY197" s="32"/>
      <c r="CZ197" s="32"/>
      <c r="DA197" s="32"/>
      <c r="DB197" s="32"/>
      <c r="DC197" s="32"/>
      <c r="DD197" s="32"/>
      <c r="DE197" s="32"/>
      <c r="DF197" s="32"/>
      <c r="DG197" s="32"/>
      <c r="DH197" s="32"/>
      <c r="DI197" s="32"/>
      <c r="DJ197" s="32"/>
      <c r="DK197" s="32"/>
      <c r="DL197" s="32"/>
      <c r="DM197" s="32"/>
      <c r="DN197" s="32"/>
      <c r="DO197" s="32"/>
      <c r="DP197" s="32"/>
      <c r="DQ197" s="32"/>
      <c r="DR197" s="32"/>
      <c r="DS197" s="32"/>
      <c r="DT197" s="32"/>
      <c r="DU197" s="32"/>
      <c r="DV197" s="32"/>
      <c r="DW197" s="32"/>
      <c r="DX197" s="32"/>
      <c r="DY197" s="32"/>
      <c r="DZ197" s="32"/>
      <c r="EA197" s="32"/>
      <c r="EB197" s="32"/>
      <c r="EC197" s="32"/>
      <c r="ED197" s="32"/>
      <c r="EE197" s="32"/>
      <c r="EF197" s="32"/>
      <c r="EG197" s="32"/>
      <c r="EH197" s="32"/>
      <c r="EI197" s="32"/>
      <c r="EJ197" s="32"/>
      <c r="EK197" s="32"/>
      <c r="EL197" s="32"/>
      <c r="EM197" s="32"/>
      <c r="EN197" s="32"/>
      <c r="EO197" s="32"/>
      <c r="EP197" s="32"/>
      <c r="EQ197" s="32"/>
      <c r="ER197" s="32"/>
      <c r="ES197" s="32"/>
      <c r="ET197" s="32"/>
      <c r="EU197" s="32"/>
      <c r="EV197" s="32"/>
      <c r="EW197" s="32"/>
      <c r="EX197" s="32"/>
      <c r="EY197" s="32"/>
      <c r="EZ197" s="32"/>
      <c r="FA197" s="32"/>
      <c r="FB197" s="32"/>
      <c r="FC197" s="32"/>
      <c r="FD197" s="32"/>
      <c r="FE197" s="32"/>
      <c r="FF197" s="32"/>
      <c r="FG197" s="32"/>
      <c r="FH197" s="32"/>
      <c r="FI197" s="32"/>
      <c r="FJ197" s="32"/>
      <c r="FK197" s="32"/>
      <c r="FL197" s="32"/>
      <c r="FM197" s="32"/>
      <c r="FN197" s="32"/>
      <c r="FO197" s="32"/>
      <c r="FP197" s="32"/>
      <c r="FQ197" s="32"/>
      <c r="FR197" s="32"/>
      <c r="FS197" s="32"/>
      <c r="FT197" s="32"/>
      <c r="FU197" s="32"/>
      <c r="FV197" s="32"/>
      <c r="FW197" s="32"/>
      <c r="FX197" s="32"/>
      <c r="FY197" s="32"/>
      <c r="FZ197" s="32"/>
      <c r="GA197" s="32"/>
      <c r="GB197" s="32"/>
      <c r="GC197" s="32"/>
      <c r="GD197" s="32"/>
      <c r="GE197" s="32"/>
      <c r="GF197" s="32"/>
      <c r="GG197" s="32"/>
      <c r="GH197" s="32"/>
      <c r="GI197" s="32"/>
      <c r="GJ197" s="32"/>
      <c r="GK197" s="32"/>
      <c r="GL197" s="32"/>
      <c r="GM197" s="32"/>
      <c r="GN197" s="32"/>
      <c r="GO197" s="32"/>
      <c r="GP197" s="32"/>
      <c r="GQ197" s="32"/>
      <c r="GR197" s="32"/>
      <c r="GS197" s="32"/>
      <c r="GT197" s="32"/>
      <c r="GU197" s="32"/>
      <c r="GV197" s="32"/>
      <c r="GW197" s="32"/>
      <c r="GX197" s="32"/>
      <c r="GY197" s="32"/>
      <c r="GZ197" s="32"/>
      <c r="HA197" s="32"/>
      <c r="HB197" s="32"/>
      <c r="HC197" s="32"/>
      <c r="HD197" s="32"/>
      <c r="HE197" s="32"/>
      <c r="HF197" s="32"/>
      <c r="HG197" s="32"/>
      <c r="HH197" s="32"/>
      <c r="HI197" s="32"/>
      <c r="HJ197" s="32"/>
      <c r="HK197" s="32"/>
      <c r="HL197" s="32"/>
      <c r="HM197" s="32"/>
      <c r="HN197" s="32"/>
      <c r="HO197" s="32"/>
      <c r="HP197" s="32"/>
      <c r="HQ197" s="32"/>
      <c r="HR197" s="32"/>
      <c r="HS197" s="32"/>
      <c r="HT197" s="32"/>
      <c r="HU197" s="32"/>
      <c r="HV197" s="32"/>
      <c r="HW197" s="32"/>
      <c r="HX197" s="32"/>
      <c r="HY197" s="32"/>
      <c r="HZ197" s="32"/>
      <c r="IA197" s="32"/>
      <c r="IB197" s="32"/>
      <c r="IC197" s="32"/>
      <c r="ID197" s="32"/>
      <c r="IE197" s="32"/>
      <c r="IF197" s="32"/>
      <c r="IG197" s="32"/>
      <c r="IH197" s="32"/>
      <c r="II197" s="32"/>
      <c r="IJ197" s="32"/>
      <c r="IK197" s="32"/>
      <c r="IL197" s="32"/>
      <c r="IM197" s="32"/>
      <c r="IN197" s="32"/>
      <c r="IO197" s="32"/>
      <c r="IP197" s="32"/>
      <c r="IQ197" s="32"/>
      <c r="IR197" s="32"/>
      <c r="IS197" s="32"/>
      <c r="IT197" s="32"/>
      <c r="IU197" s="32"/>
      <c r="IV197" s="32"/>
    </row>
    <row r="198" spans="1:256" x14ac:dyDescent="0.25">
      <c r="A198" s="2"/>
      <c r="B198" s="32"/>
      <c r="C198" s="19"/>
      <c r="D198" s="32"/>
      <c r="E198" s="32"/>
      <c r="F198" s="32"/>
      <c r="G198" s="32"/>
      <c r="H198" s="32"/>
      <c r="I198" s="32"/>
      <c r="J198" s="32"/>
      <c r="K198" s="32"/>
      <c r="L198" s="32"/>
      <c r="M198" s="32"/>
      <c r="N198" s="32"/>
      <c r="O198" s="32"/>
      <c r="P198" s="32"/>
      <c r="Q198" s="32"/>
      <c r="R198" s="32"/>
      <c r="S198" s="32"/>
      <c r="T198" s="32"/>
      <c r="V198" s="32"/>
      <c r="W198" s="32"/>
      <c r="X198" s="32"/>
      <c r="Y198" s="32"/>
      <c r="Z198" s="32"/>
      <c r="AA198" s="32"/>
      <c r="AB198" s="32"/>
      <c r="AC198" s="32"/>
      <c r="AD198" s="32"/>
      <c r="AE198" s="32"/>
      <c r="AF198" s="32"/>
      <c r="AG198" s="32"/>
      <c r="AH198" s="32"/>
      <c r="AI198" s="32"/>
      <c r="AJ198" s="32"/>
      <c r="AK198" s="32"/>
      <c r="AL198" s="32"/>
      <c r="AM198" s="32"/>
      <c r="AN198" s="32"/>
      <c r="AO198" s="32"/>
      <c r="AP198" s="32"/>
      <c r="AQ198" s="32"/>
      <c r="AR198" s="32"/>
      <c r="AS198" s="32"/>
      <c r="AT198" s="32"/>
      <c r="AU198" s="32"/>
      <c r="AV198" s="32"/>
      <c r="AW198" s="32"/>
      <c r="AX198" s="32"/>
      <c r="AY198" s="32"/>
      <c r="AZ198" s="32"/>
      <c r="BA198" s="32"/>
      <c r="BB198" s="32"/>
      <c r="BC198" s="32"/>
      <c r="BD198" s="32"/>
      <c r="BE198" s="32"/>
      <c r="BF198" s="32"/>
      <c r="BG198" s="32"/>
      <c r="BH198" s="32"/>
      <c r="BI198" s="32"/>
      <c r="BJ198" s="32"/>
      <c r="BK198" s="32"/>
      <c r="BL198" s="32"/>
      <c r="BM198" s="32"/>
      <c r="BN198" s="32"/>
      <c r="BO198" s="32"/>
      <c r="BP198" s="32"/>
      <c r="BQ198" s="32"/>
      <c r="BR198" s="32"/>
      <c r="BS198" s="32"/>
      <c r="BT198" s="32"/>
      <c r="BU198" s="32"/>
      <c r="BV198" s="32"/>
      <c r="BW198" s="32"/>
      <c r="BX198" s="32"/>
      <c r="BY198" s="32"/>
      <c r="BZ198" s="32"/>
      <c r="CA198" s="32"/>
      <c r="CB198" s="32"/>
      <c r="CC198" s="32"/>
      <c r="CD198" s="32"/>
      <c r="CE198" s="32"/>
      <c r="CF198" s="32"/>
      <c r="CG198" s="32"/>
      <c r="CH198" s="32"/>
      <c r="CI198" s="32"/>
      <c r="CJ198" s="32"/>
      <c r="CK198" s="32"/>
      <c r="CL198" s="32"/>
      <c r="CM198" s="32"/>
      <c r="CN198" s="32"/>
      <c r="CO198" s="32"/>
      <c r="CP198" s="32"/>
      <c r="CQ198" s="32"/>
      <c r="CR198" s="32"/>
      <c r="CS198" s="32"/>
      <c r="CT198" s="32"/>
      <c r="CU198" s="32"/>
      <c r="CV198" s="32"/>
      <c r="CW198" s="32"/>
      <c r="CX198" s="32"/>
      <c r="CY198" s="32"/>
      <c r="CZ198" s="32"/>
      <c r="DA198" s="32"/>
      <c r="DB198" s="32"/>
      <c r="DC198" s="32"/>
      <c r="DD198" s="32"/>
      <c r="DE198" s="32"/>
      <c r="DF198" s="32"/>
      <c r="DG198" s="32"/>
      <c r="DH198" s="32"/>
      <c r="DI198" s="32"/>
      <c r="DJ198" s="32"/>
      <c r="DK198" s="32"/>
      <c r="DL198" s="32"/>
      <c r="DM198" s="32"/>
      <c r="DN198" s="32"/>
      <c r="DO198" s="32"/>
      <c r="DP198" s="32"/>
      <c r="DQ198" s="32"/>
      <c r="DR198" s="32"/>
      <c r="DS198" s="32"/>
      <c r="DT198" s="32"/>
      <c r="DU198" s="32"/>
      <c r="DV198" s="32"/>
      <c r="DW198" s="32"/>
      <c r="DX198" s="32"/>
      <c r="DY198" s="32"/>
      <c r="DZ198" s="32"/>
      <c r="EA198" s="32"/>
      <c r="EB198" s="32"/>
      <c r="EC198" s="32"/>
      <c r="ED198" s="32"/>
      <c r="EE198" s="32"/>
      <c r="EF198" s="32"/>
      <c r="EG198" s="32"/>
      <c r="EH198" s="32"/>
      <c r="EI198" s="32"/>
      <c r="EJ198" s="32"/>
      <c r="EK198" s="32"/>
      <c r="EL198" s="32"/>
      <c r="EM198" s="32"/>
      <c r="EN198" s="32"/>
      <c r="EO198" s="32"/>
      <c r="EP198" s="32"/>
      <c r="EQ198" s="32"/>
      <c r="ER198" s="32"/>
      <c r="ES198" s="32"/>
      <c r="ET198" s="32"/>
      <c r="EU198" s="32"/>
      <c r="EV198" s="32"/>
      <c r="EW198" s="32"/>
      <c r="EX198" s="32"/>
      <c r="EY198" s="32"/>
      <c r="EZ198" s="32"/>
      <c r="FA198" s="32"/>
      <c r="FB198" s="32"/>
      <c r="FC198" s="32"/>
      <c r="FD198" s="32"/>
      <c r="FE198" s="32"/>
      <c r="FF198" s="32"/>
      <c r="FG198" s="32"/>
      <c r="FH198" s="32"/>
      <c r="FI198" s="32"/>
      <c r="FJ198" s="32"/>
      <c r="FK198" s="32"/>
      <c r="FL198" s="32"/>
      <c r="FM198" s="32"/>
      <c r="FN198" s="32"/>
      <c r="FO198" s="32"/>
      <c r="FP198" s="32"/>
      <c r="FQ198" s="32"/>
      <c r="FR198" s="32"/>
      <c r="FS198" s="32"/>
      <c r="FT198" s="32"/>
      <c r="FU198" s="32"/>
      <c r="FV198" s="32"/>
      <c r="FW198" s="32"/>
      <c r="FX198" s="32"/>
      <c r="FY198" s="32"/>
      <c r="FZ198" s="32"/>
      <c r="GA198" s="32"/>
      <c r="GB198" s="32"/>
      <c r="GC198" s="32"/>
      <c r="GD198" s="32"/>
      <c r="GE198" s="32"/>
      <c r="GF198" s="32"/>
      <c r="GG198" s="32"/>
      <c r="GH198" s="32"/>
      <c r="GI198" s="32"/>
      <c r="GJ198" s="32"/>
      <c r="GK198" s="32"/>
      <c r="GL198" s="32"/>
      <c r="GM198" s="32"/>
      <c r="GN198" s="32"/>
      <c r="GO198" s="32"/>
      <c r="GP198" s="32"/>
      <c r="GQ198" s="32"/>
      <c r="GR198" s="32"/>
      <c r="GS198" s="32"/>
      <c r="GT198" s="32"/>
      <c r="GU198" s="32"/>
      <c r="GV198" s="32"/>
      <c r="GW198" s="32"/>
      <c r="GX198" s="32"/>
      <c r="GY198" s="32"/>
      <c r="GZ198" s="32"/>
      <c r="HA198" s="32"/>
      <c r="HB198" s="32"/>
      <c r="HC198" s="32"/>
      <c r="HD198" s="32"/>
      <c r="HE198" s="32"/>
      <c r="HF198" s="32"/>
      <c r="HG198" s="32"/>
      <c r="HH198" s="32"/>
      <c r="HI198" s="32"/>
      <c r="HJ198" s="32"/>
      <c r="HK198" s="32"/>
      <c r="HL198" s="32"/>
      <c r="HM198" s="32"/>
      <c r="HN198" s="32"/>
      <c r="HO198" s="32"/>
      <c r="HP198" s="32"/>
      <c r="HQ198" s="32"/>
      <c r="HR198" s="32"/>
      <c r="HS198" s="32"/>
      <c r="HT198" s="32"/>
      <c r="HU198" s="32"/>
      <c r="HV198" s="32"/>
      <c r="HW198" s="32"/>
      <c r="HX198" s="32"/>
      <c r="HY198" s="32"/>
      <c r="HZ198" s="32"/>
      <c r="IA198" s="32"/>
      <c r="IB198" s="32"/>
      <c r="IC198" s="32"/>
      <c r="ID198" s="32"/>
      <c r="IE198" s="32"/>
      <c r="IF198" s="32"/>
      <c r="IG198" s="32"/>
      <c r="IH198" s="32"/>
      <c r="II198" s="32"/>
      <c r="IJ198" s="32"/>
      <c r="IK198" s="32"/>
      <c r="IL198" s="32"/>
      <c r="IM198" s="32"/>
      <c r="IN198" s="32"/>
      <c r="IO198" s="32"/>
      <c r="IP198" s="32"/>
      <c r="IQ198" s="32"/>
      <c r="IR198" s="32"/>
      <c r="IS198" s="32"/>
      <c r="IT198" s="32"/>
      <c r="IU198" s="32"/>
      <c r="IV198" s="32"/>
    </row>
    <row r="199" spans="1:256" x14ac:dyDescent="0.25">
      <c r="A199" s="2"/>
      <c r="B199" s="32"/>
      <c r="C199" s="19"/>
      <c r="D199" s="32"/>
      <c r="E199" s="32"/>
      <c r="F199" s="32"/>
      <c r="G199" s="32"/>
      <c r="H199" s="32"/>
      <c r="I199" s="32"/>
      <c r="J199" s="32"/>
      <c r="K199" s="32"/>
      <c r="L199" s="32"/>
      <c r="M199" s="32"/>
      <c r="N199" s="32"/>
      <c r="O199" s="32"/>
      <c r="P199" s="32"/>
      <c r="Q199" s="32"/>
      <c r="R199" s="32"/>
      <c r="S199" s="32"/>
      <c r="T199" s="32"/>
      <c r="V199" s="32"/>
      <c r="W199" s="32"/>
      <c r="X199" s="32"/>
      <c r="Y199" s="32"/>
      <c r="Z199" s="32"/>
      <c r="AA199" s="32"/>
      <c r="AB199" s="32"/>
      <c r="AC199" s="32"/>
      <c r="AD199" s="32"/>
      <c r="AE199" s="32"/>
      <c r="AF199" s="32"/>
      <c r="AG199" s="32"/>
      <c r="AH199" s="32"/>
      <c r="AI199" s="32"/>
      <c r="AJ199" s="32"/>
      <c r="AK199" s="32"/>
      <c r="AL199" s="32"/>
      <c r="AM199" s="32"/>
      <c r="AN199" s="32"/>
      <c r="AO199" s="32"/>
      <c r="AP199" s="32"/>
      <c r="AQ199" s="32"/>
      <c r="AR199" s="32"/>
      <c r="AS199" s="32"/>
      <c r="AT199" s="32"/>
      <c r="AU199" s="32"/>
      <c r="AV199" s="32"/>
      <c r="AW199" s="32"/>
      <c r="AX199" s="32"/>
      <c r="AY199" s="32"/>
      <c r="AZ199" s="32"/>
      <c r="BA199" s="32"/>
      <c r="BB199" s="32"/>
      <c r="BC199" s="32"/>
      <c r="BD199" s="32"/>
      <c r="BE199" s="32"/>
      <c r="BF199" s="32"/>
      <c r="BG199" s="32"/>
      <c r="BH199" s="32"/>
      <c r="BI199" s="32"/>
      <c r="BJ199" s="32"/>
      <c r="BK199" s="32"/>
      <c r="BL199" s="32"/>
      <c r="BM199" s="32"/>
      <c r="BN199" s="32"/>
      <c r="BO199" s="32"/>
      <c r="BP199" s="32"/>
      <c r="BQ199" s="32"/>
      <c r="BR199" s="32"/>
      <c r="BS199" s="32"/>
      <c r="BT199" s="32"/>
      <c r="BU199" s="32"/>
      <c r="BV199" s="32"/>
      <c r="BW199" s="32"/>
      <c r="BX199" s="32"/>
      <c r="BY199" s="32"/>
      <c r="BZ199" s="32"/>
      <c r="CA199" s="32"/>
      <c r="CB199" s="32"/>
      <c r="CC199" s="32"/>
      <c r="CD199" s="32"/>
      <c r="CE199" s="32"/>
      <c r="CF199" s="32"/>
      <c r="CG199" s="32"/>
      <c r="CH199" s="32"/>
      <c r="CI199" s="32"/>
      <c r="CJ199" s="32"/>
      <c r="CK199" s="32"/>
      <c r="CL199" s="32"/>
      <c r="CM199" s="32"/>
      <c r="CN199" s="32"/>
      <c r="CO199" s="32"/>
      <c r="CP199" s="32"/>
      <c r="CQ199" s="32"/>
      <c r="CR199" s="32"/>
      <c r="CS199" s="32"/>
      <c r="CT199" s="32"/>
      <c r="CU199" s="32"/>
      <c r="CV199" s="32"/>
      <c r="CW199" s="32"/>
      <c r="CX199" s="32"/>
      <c r="CY199" s="32"/>
      <c r="CZ199" s="32"/>
      <c r="DA199" s="32"/>
      <c r="DB199" s="32"/>
      <c r="DC199" s="32"/>
      <c r="DD199" s="32"/>
      <c r="DE199" s="32"/>
      <c r="DF199" s="32"/>
      <c r="DG199" s="32"/>
      <c r="DH199" s="32"/>
      <c r="DI199" s="32"/>
      <c r="DJ199" s="32"/>
      <c r="DK199" s="32"/>
      <c r="DL199" s="32"/>
      <c r="DM199" s="32"/>
      <c r="DN199" s="32"/>
      <c r="DO199" s="32"/>
      <c r="DP199" s="32"/>
      <c r="DQ199" s="32"/>
      <c r="DR199" s="32"/>
      <c r="DS199" s="32"/>
      <c r="DT199" s="32"/>
      <c r="DU199" s="32"/>
      <c r="DV199" s="32"/>
      <c r="DW199" s="32"/>
      <c r="DX199" s="32"/>
      <c r="DY199" s="32"/>
      <c r="DZ199" s="32"/>
      <c r="EA199" s="32"/>
      <c r="EB199" s="32"/>
      <c r="EC199" s="32"/>
      <c r="ED199" s="32"/>
      <c r="EE199" s="32"/>
      <c r="EF199" s="32"/>
      <c r="EG199" s="32"/>
      <c r="EH199" s="32"/>
      <c r="EI199" s="32"/>
      <c r="EJ199" s="32"/>
      <c r="EK199" s="32"/>
      <c r="EL199" s="32"/>
      <c r="EM199" s="32"/>
      <c r="EN199" s="32"/>
      <c r="EO199" s="32"/>
      <c r="EP199" s="32"/>
      <c r="EQ199" s="32"/>
      <c r="ER199" s="32"/>
      <c r="ES199" s="32"/>
      <c r="ET199" s="32"/>
      <c r="EU199" s="32"/>
      <c r="EV199" s="32"/>
      <c r="EW199" s="32"/>
      <c r="EX199" s="32"/>
      <c r="EY199" s="32"/>
      <c r="EZ199" s="32"/>
      <c r="FA199" s="32"/>
      <c r="FB199" s="32"/>
      <c r="FC199" s="32"/>
      <c r="FD199" s="32"/>
      <c r="FE199" s="32"/>
      <c r="FF199" s="32"/>
      <c r="FG199" s="32"/>
      <c r="FH199" s="32"/>
      <c r="FI199" s="32"/>
      <c r="FJ199" s="32"/>
      <c r="FK199" s="32"/>
      <c r="FL199" s="32"/>
      <c r="FM199" s="32"/>
      <c r="FN199" s="32"/>
      <c r="FO199" s="32"/>
      <c r="FP199" s="32"/>
      <c r="FQ199" s="32"/>
      <c r="FR199" s="32"/>
      <c r="FS199" s="32"/>
      <c r="FT199" s="32"/>
      <c r="FU199" s="32"/>
      <c r="FV199" s="32"/>
      <c r="FW199" s="32"/>
      <c r="FX199" s="32"/>
      <c r="FY199" s="32"/>
      <c r="FZ199" s="32"/>
      <c r="GA199" s="32"/>
      <c r="GB199" s="32"/>
      <c r="GC199" s="32"/>
      <c r="GD199" s="32"/>
      <c r="GE199" s="32"/>
      <c r="GF199" s="32"/>
      <c r="GG199" s="32"/>
      <c r="GH199" s="32"/>
      <c r="GI199" s="32"/>
      <c r="GJ199" s="32"/>
      <c r="GK199" s="32"/>
      <c r="GL199" s="32"/>
      <c r="GM199" s="32"/>
      <c r="GN199" s="32"/>
      <c r="GO199" s="32"/>
      <c r="GP199" s="32"/>
      <c r="GQ199" s="32"/>
      <c r="GR199" s="32"/>
      <c r="GS199" s="32"/>
      <c r="GT199" s="32"/>
      <c r="GU199" s="32"/>
      <c r="GV199" s="32"/>
      <c r="GW199" s="32"/>
      <c r="GX199" s="32"/>
      <c r="GY199" s="32"/>
      <c r="GZ199" s="32"/>
      <c r="HA199" s="32"/>
      <c r="HB199" s="32"/>
      <c r="HC199" s="32"/>
      <c r="HD199" s="32"/>
      <c r="HE199" s="32"/>
      <c r="HF199" s="32"/>
      <c r="HG199" s="32"/>
      <c r="HH199" s="32"/>
      <c r="HI199" s="32"/>
      <c r="HJ199" s="32"/>
      <c r="HK199" s="32"/>
      <c r="HL199" s="32"/>
      <c r="HM199" s="32"/>
      <c r="HN199" s="32"/>
      <c r="HO199" s="32"/>
      <c r="HP199" s="32"/>
      <c r="HQ199" s="32"/>
      <c r="HR199" s="32"/>
      <c r="HS199" s="32"/>
      <c r="HT199" s="32"/>
      <c r="HU199" s="32"/>
      <c r="HV199" s="32"/>
      <c r="HW199" s="32"/>
      <c r="HX199" s="32"/>
      <c r="HY199" s="32"/>
      <c r="HZ199" s="32"/>
      <c r="IA199" s="32"/>
      <c r="IB199" s="32"/>
      <c r="IC199" s="32"/>
      <c r="ID199" s="32"/>
      <c r="IE199" s="32"/>
      <c r="IF199" s="32"/>
      <c r="IG199" s="32"/>
      <c r="IH199" s="32"/>
      <c r="II199" s="32"/>
      <c r="IJ199" s="32"/>
      <c r="IK199" s="32"/>
      <c r="IL199" s="32"/>
      <c r="IM199" s="32"/>
      <c r="IN199" s="32"/>
      <c r="IO199" s="32"/>
      <c r="IP199" s="32"/>
      <c r="IQ199" s="32"/>
      <c r="IR199" s="32"/>
      <c r="IS199" s="32"/>
      <c r="IT199" s="32"/>
      <c r="IU199" s="32"/>
      <c r="IV199" s="32"/>
    </row>
    <row r="200" spans="1:256" x14ac:dyDescent="0.25">
      <c r="A200" s="2"/>
      <c r="B200" s="32"/>
      <c r="C200" s="19"/>
      <c r="D200" s="32"/>
      <c r="E200" s="32"/>
      <c r="F200" s="32"/>
      <c r="G200" s="32"/>
      <c r="H200" s="32"/>
      <c r="I200" s="32"/>
      <c r="J200" s="32"/>
      <c r="K200" s="32"/>
      <c r="L200" s="32"/>
      <c r="M200" s="32"/>
      <c r="N200" s="32"/>
      <c r="O200" s="32"/>
      <c r="P200" s="32"/>
      <c r="Q200" s="32"/>
      <c r="R200" s="32"/>
      <c r="S200" s="32"/>
      <c r="T200" s="32"/>
      <c r="V200" s="32"/>
      <c r="W200" s="32"/>
      <c r="X200" s="32"/>
      <c r="Y200" s="32"/>
      <c r="Z200" s="32"/>
      <c r="AA200" s="32"/>
      <c r="AB200" s="32"/>
      <c r="AC200" s="32"/>
      <c r="AD200" s="32"/>
      <c r="AE200" s="32"/>
      <c r="AF200" s="32"/>
      <c r="AG200" s="32"/>
      <c r="AH200" s="32"/>
      <c r="AI200" s="32"/>
      <c r="AJ200" s="32"/>
      <c r="AK200" s="32"/>
      <c r="AL200" s="32"/>
      <c r="AM200" s="32"/>
      <c r="AN200" s="32"/>
      <c r="AO200" s="32"/>
      <c r="AP200" s="32"/>
      <c r="AQ200" s="32"/>
      <c r="AR200" s="32"/>
      <c r="AS200" s="32"/>
      <c r="AT200" s="32"/>
      <c r="AU200" s="32"/>
      <c r="AV200" s="32"/>
      <c r="AW200" s="32"/>
      <c r="AX200" s="32"/>
      <c r="AY200" s="32"/>
      <c r="AZ200" s="32"/>
      <c r="BA200" s="32"/>
      <c r="BB200" s="32"/>
      <c r="BC200" s="32"/>
      <c r="BD200" s="32"/>
      <c r="BE200" s="32"/>
      <c r="BF200" s="32"/>
      <c r="BG200" s="32"/>
      <c r="BH200" s="32"/>
      <c r="BI200" s="32"/>
      <c r="BJ200" s="32"/>
      <c r="BK200" s="32"/>
      <c r="BL200" s="32"/>
      <c r="BM200" s="32"/>
      <c r="BN200" s="32"/>
      <c r="BO200" s="32"/>
      <c r="BP200" s="32"/>
      <c r="BQ200" s="32"/>
      <c r="BR200" s="32"/>
      <c r="BS200" s="32"/>
      <c r="BT200" s="32"/>
      <c r="BU200" s="32"/>
      <c r="BV200" s="32"/>
      <c r="BW200" s="32"/>
      <c r="BX200" s="32"/>
      <c r="BY200" s="32"/>
      <c r="BZ200" s="32"/>
      <c r="CA200" s="32"/>
      <c r="CB200" s="32"/>
      <c r="CC200" s="32"/>
      <c r="CD200" s="32"/>
      <c r="CE200" s="32"/>
      <c r="CF200" s="32"/>
      <c r="CG200" s="32"/>
      <c r="CH200" s="32"/>
      <c r="CI200" s="32"/>
      <c r="CJ200" s="32"/>
      <c r="CK200" s="32"/>
      <c r="CL200" s="32"/>
      <c r="CM200" s="32"/>
      <c r="CN200" s="32"/>
      <c r="CO200" s="32"/>
      <c r="CP200" s="32"/>
      <c r="CQ200" s="32"/>
      <c r="CR200" s="32"/>
      <c r="CS200" s="32"/>
      <c r="CT200" s="32"/>
      <c r="CU200" s="32"/>
      <c r="CV200" s="32"/>
      <c r="CW200" s="32"/>
      <c r="CX200" s="32"/>
      <c r="CY200" s="32"/>
      <c r="CZ200" s="32"/>
      <c r="DA200" s="32"/>
      <c r="DB200" s="32"/>
      <c r="DC200" s="32"/>
      <c r="DD200" s="32"/>
      <c r="DE200" s="32"/>
      <c r="DF200" s="32"/>
      <c r="DG200" s="32"/>
      <c r="DH200" s="32"/>
      <c r="DI200" s="32"/>
      <c r="DJ200" s="32"/>
      <c r="DK200" s="32"/>
      <c r="DL200" s="32"/>
      <c r="DM200" s="32"/>
      <c r="DN200" s="32"/>
      <c r="DO200" s="32"/>
      <c r="DP200" s="32"/>
      <c r="DQ200" s="32"/>
      <c r="DR200" s="32"/>
      <c r="DS200" s="32"/>
      <c r="DT200" s="32"/>
      <c r="DU200" s="32"/>
      <c r="DV200" s="32"/>
      <c r="DW200" s="32"/>
      <c r="DX200" s="32"/>
      <c r="DY200" s="32"/>
      <c r="DZ200" s="32"/>
      <c r="EA200" s="32"/>
      <c r="EB200" s="32"/>
      <c r="EC200" s="32"/>
      <c r="ED200" s="32"/>
      <c r="EE200" s="32"/>
      <c r="EF200" s="32"/>
      <c r="EG200" s="32"/>
      <c r="EH200" s="32"/>
      <c r="EI200" s="32"/>
      <c r="EJ200" s="32"/>
      <c r="EK200" s="32"/>
      <c r="EL200" s="32"/>
      <c r="EM200" s="32"/>
      <c r="EN200" s="32"/>
      <c r="EO200" s="32"/>
      <c r="EP200" s="32"/>
      <c r="EQ200" s="32"/>
      <c r="ER200" s="32"/>
      <c r="ES200" s="32"/>
      <c r="ET200" s="32"/>
      <c r="EU200" s="32"/>
      <c r="EV200" s="32"/>
      <c r="EW200" s="32"/>
      <c r="EX200" s="32"/>
      <c r="EY200" s="32"/>
      <c r="EZ200" s="32"/>
      <c r="FA200" s="32"/>
      <c r="FB200" s="32"/>
      <c r="FC200" s="32"/>
      <c r="FD200" s="32"/>
      <c r="FE200" s="32"/>
      <c r="FF200" s="32"/>
      <c r="FG200" s="32"/>
      <c r="FH200" s="32"/>
      <c r="FI200" s="32"/>
      <c r="FJ200" s="32"/>
      <c r="FK200" s="32"/>
      <c r="FL200" s="32"/>
      <c r="FM200" s="32"/>
      <c r="FN200" s="32"/>
      <c r="FO200" s="32"/>
      <c r="FP200" s="32"/>
      <c r="FQ200" s="32"/>
      <c r="FR200" s="32"/>
      <c r="FS200" s="32"/>
      <c r="FT200" s="32"/>
      <c r="FU200" s="32"/>
      <c r="FV200" s="32"/>
      <c r="FW200" s="32"/>
      <c r="FX200" s="32"/>
      <c r="FY200" s="32"/>
      <c r="FZ200" s="32"/>
      <c r="GA200" s="32"/>
      <c r="GB200" s="32"/>
      <c r="GC200" s="32"/>
      <c r="GD200" s="32"/>
      <c r="GE200" s="32"/>
      <c r="GF200" s="32"/>
      <c r="GG200" s="32"/>
      <c r="GH200" s="32"/>
      <c r="GI200" s="32"/>
      <c r="GJ200" s="32"/>
      <c r="GK200" s="32"/>
      <c r="GL200" s="32"/>
      <c r="GM200" s="32"/>
      <c r="GN200" s="32"/>
      <c r="GO200" s="32"/>
      <c r="GP200" s="32"/>
      <c r="GQ200" s="32"/>
      <c r="GR200" s="32"/>
      <c r="GS200" s="32"/>
      <c r="GT200" s="32"/>
      <c r="GU200" s="32"/>
      <c r="GV200" s="32"/>
      <c r="GW200" s="32"/>
      <c r="GX200" s="32"/>
      <c r="GY200" s="32"/>
      <c r="GZ200" s="32"/>
      <c r="HA200" s="32"/>
      <c r="HB200" s="32"/>
      <c r="HC200" s="32"/>
      <c r="HD200" s="32"/>
      <c r="HE200" s="32"/>
      <c r="HF200" s="32"/>
      <c r="HG200" s="32"/>
      <c r="HH200" s="32"/>
      <c r="HI200" s="32"/>
      <c r="HJ200" s="32"/>
      <c r="HK200" s="32"/>
      <c r="HL200" s="32"/>
      <c r="HM200" s="32"/>
      <c r="HN200" s="32"/>
      <c r="HO200" s="32"/>
      <c r="HP200" s="32"/>
      <c r="HQ200" s="32"/>
      <c r="HR200" s="32"/>
      <c r="HS200" s="32"/>
      <c r="HT200" s="32"/>
      <c r="HU200" s="32"/>
      <c r="HV200" s="32"/>
      <c r="HW200" s="32"/>
      <c r="HX200" s="32"/>
      <c r="HY200" s="32"/>
      <c r="HZ200" s="32"/>
      <c r="IA200" s="32"/>
      <c r="IB200" s="32"/>
      <c r="IC200" s="32"/>
      <c r="ID200" s="32"/>
      <c r="IE200" s="32"/>
      <c r="IF200" s="32"/>
      <c r="IG200" s="32"/>
      <c r="IH200" s="32"/>
      <c r="II200" s="32"/>
      <c r="IJ200" s="32"/>
      <c r="IK200" s="32"/>
      <c r="IL200" s="32"/>
      <c r="IM200" s="32"/>
      <c r="IN200" s="32"/>
      <c r="IO200" s="32"/>
      <c r="IP200" s="32"/>
      <c r="IQ200" s="32"/>
      <c r="IR200" s="32"/>
      <c r="IS200" s="32"/>
      <c r="IT200" s="32"/>
      <c r="IU200" s="32"/>
      <c r="IV200" s="32"/>
    </row>
    <row r="201" spans="1:256" x14ac:dyDescent="0.25">
      <c r="A201" s="2"/>
      <c r="B201" s="32"/>
      <c r="C201" s="19"/>
      <c r="D201" s="32"/>
      <c r="E201" s="32"/>
      <c r="F201" s="32"/>
      <c r="G201" s="32"/>
      <c r="H201" s="32"/>
      <c r="I201" s="32"/>
      <c r="J201" s="32"/>
      <c r="K201" s="32"/>
      <c r="L201" s="32"/>
      <c r="M201" s="32"/>
      <c r="N201" s="32"/>
      <c r="O201" s="32"/>
      <c r="P201" s="32"/>
      <c r="Q201" s="32"/>
      <c r="R201" s="32"/>
      <c r="S201" s="32"/>
      <c r="T201" s="32"/>
      <c r="V201" s="32"/>
      <c r="W201" s="32"/>
      <c r="X201" s="32"/>
      <c r="Y201" s="32"/>
      <c r="Z201" s="32"/>
      <c r="AA201" s="32"/>
      <c r="AB201" s="32"/>
      <c r="AC201" s="32"/>
      <c r="AD201" s="32"/>
      <c r="AE201" s="32"/>
      <c r="AF201" s="32"/>
      <c r="AG201" s="32"/>
      <c r="AH201" s="32"/>
      <c r="AI201" s="32"/>
      <c r="AJ201" s="32"/>
      <c r="AK201" s="32"/>
      <c r="AL201" s="32"/>
      <c r="AM201" s="32"/>
      <c r="AN201" s="32"/>
      <c r="AO201" s="32"/>
      <c r="AP201" s="32"/>
      <c r="AQ201" s="32"/>
      <c r="AR201" s="32"/>
      <c r="AS201" s="32"/>
      <c r="AT201" s="32"/>
      <c r="AU201" s="32"/>
      <c r="AV201" s="32"/>
      <c r="AW201" s="32"/>
      <c r="AX201" s="32"/>
      <c r="AY201" s="32"/>
      <c r="AZ201" s="32"/>
      <c r="BA201" s="32"/>
      <c r="BB201" s="32"/>
      <c r="BC201" s="32"/>
      <c r="BD201" s="32"/>
      <c r="BE201" s="32"/>
      <c r="BF201" s="32"/>
      <c r="BG201" s="32"/>
      <c r="BH201" s="32"/>
      <c r="BI201" s="32"/>
      <c r="BJ201" s="32"/>
      <c r="BK201" s="32"/>
      <c r="BL201" s="32"/>
      <c r="BM201" s="32"/>
      <c r="BN201" s="32"/>
      <c r="BO201" s="32"/>
      <c r="BP201" s="32"/>
      <c r="BQ201" s="32"/>
      <c r="BR201" s="32"/>
      <c r="BS201" s="32"/>
      <c r="BT201" s="32"/>
      <c r="BU201" s="32"/>
      <c r="BV201" s="32"/>
      <c r="BW201" s="32"/>
      <c r="BX201" s="32"/>
      <c r="BY201" s="32"/>
      <c r="BZ201" s="32"/>
      <c r="CA201" s="32"/>
      <c r="CB201" s="32"/>
      <c r="CC201" s="32"/>
      <c r="CD201" s="32"/>
      <c r="CE201" s="32"/>
      <c r="CF201" s="32"/>
      <c r="CG201" s="32"/>
      <c r="CH201" s="32"/>
      <c r="CI201" s="32"/>
      <c r="CJ201" s="32"/>
      <c r="CK201" s="32"/>
      <c r="CL201" s="32"/>
      <c r="CM201" s="32"/>
      <c r="CN201" s="32"/>
      <c r="CO201" s="32"/>
      <c r="CP201" s="32"/>
      <c r="CQ201" s="32"/>
      <c r="CR201" s="32"/>
      <c r="CS201" s="32"/>
      <c r="CT201" s="32"/>
      <c r="CU201" s="32"/>
      <c r="CV201" s="32"/>
      <c r="CW201" s="32"/>
      <c r="CX201" s="32"/>
      <c r="CY201" s="32"/>
      <c r="CZ201" s="32"/>
      <c r="DA201" s="32"/>
      <c r="DB201" s="32"/>
      <c r="DC201" s="32"/>
      <c r="DD201" s="32"/>
      <c r="DE201" s="32"/>
      <c r="DF201" s="32"/>
      <c r="DG201" s="32"/>
      <c r="DH201" s="32"/>
      <c r="DI201" s="32"/>
      <c r="DJ201" s="32"/>
      <c r="DK201" s="32"/>
      <c r="DL201" s="32"/>
      <c r="DM201" s="32"/>
      <c r="DN201" s="32"/>
      <c r="DO201" s="32"/>
      <c r="DP201" s="32"/>
      <c r="DQ201" s="32"/>
      <c r="DR201" s="32"/>
      <c r="DS201" s="32"/>
      <c r="DT201" s="32"/>
      <c r="DU201" s="32"/>
      <c r="DV201" s="32"/>
      <c r="DW201" s="32"/>
      <c r="DX201" s="32"/>
      <c r="DY201" s="32"/>
      <c r="DZ201" s="32"/>
      <c r="EA201" s="32"/>
      <c r="EB201" s="32"/>
      <c r="EC201" s="32"/>
      <c r="ED201" s="32"/>
      <c r="EE201" s="32"/>
      <c r="EF201" s="32"/>
      <c r="EG201" s="32"/>
      <c r="EH201" s="32"/>
      <c r="EI201" s="32"/>
      <c r="EJ201" s="32"/>
      <c r="EK201" s="32"/>
      <c r="EL201" s="32"/>
      <c r="EM201" s="32"/>
      <c r="EN201" s="32"/>
      <c r="EO201" s="32"/>
      <c r="EP201" s="32"/>
      <c r="EQ201" s="32"/>
      <c r="ER201" s="32"/>
      <c r="ES201" s="32"/>
      <c r="ET201" s="32"/>
      <c r="EU201" s="32"/>
      <c r="EV201" s="32"/>
      <c r="EW201" s="32"/>
      <c r="EX201" s="32"/>
      <c r="EY201" s="32"/>
      <c r="EZ201" s="32"/>
      <c r="FA201" s="32"/>
      <c r="FB201" s="32"/>
      <c r="FC201" s="32"/>
      <c r="FD201" s="32"/>
      <c r="FE201" s="32"/>
      <c r="FF201" s="32"/>
      <c r="FG201" s="32"/>
      <c r="FH201" s="32"/>
      <c r="FI201" s="32"/>
      <c r="FJ201" s="32"/>
      <c r="FK201" s="32"/>
      <c r="FL201" s="32"/>
      <c r="FM201" s="32"/>
      <c r="FN201" s="32"/>
      <c r="FO201" s="32"/>
      <c r="FP201" s="32"/>
      <c r="FQ201" s="32"/>
      <c r="FR201" s="32"/>
      <c r="FS201" s="32"/>
      <c r="FT201" s="32"/>
      <c r="FU201" s="32"/>
      <c r="FV201" s="32"/>
      <c r="FW201" s="32"/>
      <c r="FX201" s="32"/>
      <c r="FY201" s="32"/>
      <c r="FZ201" s="32"/>
      <c r="GA201" s="32"/>
      <c r="GB201" s="32"/>
      <c r="GC201" s="32"/>
      <c r="GD201" s="32"/>
      <c r="GE201" s="32"/>
      <c r="GF201" s="32"/>
      <c r="GG201" s="32"/>
      <c r="GH201" s="32"/>
      <c r="GI201" s="32"/>
      <c r="GJ201" s="32"/>
      <c r="GK201" s="32"/>
      <c r="GL201" s="32"/>
      <c r="GM201" s="32"/>
      <c r="GN201" s="32"/>
      <c r="GO201" s="32"/>
      <c r="GP201" s="32"/>
      <c r="GQ201" s="32"/>
      <c r="GR201" s="32"/>
      <c r="GS201" s="32"/>
      <c r="GT201" s="32"/>
      <c r="GU201" s="32"/>
      <c r="GV201" s="32"/>
      <c r="GW201" s="32"/>
      <c r="GX201" s="32"/>
      <c r="GY201" s="32"/>
      <c r="GZ201" s="32"/>
      <c r="HA201" s="32"/>
      <c r="HB201" s="32"/>
      <c r="HC201" s="32"/>
      <c r="HD201" s="32"/>
      <c r="HE201" s="32"/>
      <c r="HF201" s="32"/>
      <c r="HG201" s="32"/>
      <c r="HH201" s="32"/>
      <c r="HI201" s="32"/>
      <c r="HJ201" s="32"/>
      <c r="HK201" s="32"/>
      <c r="HL201" s="32"/>
      <c r="HM201" s="32"/>
      <c r="HN201" s="32"/>
      <c r="HO201" s="32"/>
      <c r="HP201" s="32"/>
      <c r="HQ201" s="32"/>
      <c r="HR201" s="32"/>
      <c r="HS201" s="32"/>
      <c r="HT201" s="32"/>
      <c r="HU201" s="32"/>
      <c r="HV201" s="32"/>
      <c r="HW201" s="32"/>
      <c r="HX201" s="32"/>
      <c r="HY201" s="32"/>
      <c r="HZ201" s="32"/>
      <c r="IA201" s="32"/>
      <c r="IB201" s="32"/>
      <c r="IC201" s="32"/>
      <c r="ID201" s="32"/>
      <c r="IE201" s="32"/>
      <c r="IF201" s="32"/>
      <c r="IG201" s="32"/>
      <c r="IH201" s="32"/>
      <c r="II201" s="32"/>
      <c r="IJ201" s="32"/>
      <c r="IK201" s="32"/>
      <c r="IL201" s="32"/>
      <c r="IM201" s="32"/>
      <c r="IN201" s="32"/>
      <c r="IO201" s="32"/>
      <c r="IP201" s="32"/>
      <c r="IQ201" s="32"/>
      <c r="IR201" s="32"/>
      <c r="IS201" s="32"/>
      <c r="IT201" s="32"/>
      <c r="IU201" s="32"/>
      <c r="IV201" s="32"/>
    </row>
    <row r="202" spans="1:256" x14ac:dyDescent="0.25">
      <c r="A202" s="2"/>
      <c r="B202" s="32"/>
      <c r="C202" s="19"/>
      <c r="D202" s="32"/>
      <c r="E202" s="32"/>
      <c r="F202" s="32"/>
      <c r="G202" s="32"/>
      <c r="H202" s="32"/>
      <c r="I202" s="32"/>
      <c r="J202" s="32"/>
      <c r="K202" s="32"/>
      <c r="L202" s="32"/>
      <c r="M202" s="32"/>
      <c r="N202" s="32"/>
      <c r="O202" s="32"/>
      <c r="P202" s="32"/>
      <c r="Q202" s="32"/>
      <c r="R202" s="32"/>
      <c r="S202" s="32"/>
      <c r="T202" s="32"/>
      <c r="V202" s="32"/>
      <c r="W202" s="32"/>
      <c r="X202" s="32"/>
      <c r="Y202" s="32"/>
      <c r="Z202" s="32"/>
      <c r="AA202" s="32"/>
      <c r="AB202" s="32"/>
      <c r="AC202" s="32"/>
      <c r="AD202" s="32"/>
      <c r="AE202" s="32"/>
      <c r="AF202" s="32"/>
      <c r="AG202" s="32"/>
      <c r="AH202" s="32"/>
      <c r="AI202" s="32"/>
      <c r="AJ202" s="32"/>
      <c r="AK202" s="32"/>
      <c r="AL202" s="32"/>
      <c r="AM202" s="32"/>
      <c r="AN202" s="32"/>
      <c r="AO202" s="32"/>
      <c r="AP202" s="32"/>
      <c r="AQ202" s="32"/>
      <c r="AR202" s="32"/>
      <c r="AS202" s="32"/>
      <c r="AT202" s="32"/>
      <c r="AU202" s="32"/>
      <c r="AV202" s="32"/>
      <c r="AW202" s="32"/>
      <c r="AX202" s="32"/>
      <c r="AY202" s="32"/>
      <c r="AZ202" s="32"/>
      <c r="BA202" s="32"/>
      <c r="BB202" s="32"/>
      <c r="BC202" s="32"/>
      <c r="BD202" s="32"/>
      <c r="BE202" s="32"/>
      <c r="BF202" s="32"/>
      <c r="BG202" s="32"/>
      <c r="BH202" s="32"/>
      <c r="BI202" s="32"/>
      <c r="BJ202" s="32"/>
      <c r="BK202" s="32"/>
      <c r="BL202" s="32"/>
      <c r="BM202" s="32"/>
      <c r="BN202" s="32"/>
      <c r="BO202" s="32"/>
      <c r="BP202" s="32"/>
      <c r="BQ202" s="32"/>
      <c r="BR202" s="32"/>
      <c r="BS202" s="32"/>
      <c r="BT202" s="32"/>
      <c r="BU202" s="32"/>
      <c r="BV202" s="32"/>
      <c r="BW202" s="32"/>
      <c r="BX202" s="32"/>
      <c r="BY202" s="32"/>
      <c r="BZ202" s="32"/>
      <c r="CA202" s="32"/>
      <c r="CB202" s="32"/>
      <c r="CC202" s="32"/>
      <c r="CD202" s="32"/>
      <c r="CE202" s="32"/>
      <c r="CF202" s="32"/>
      <c r="CG202" s="32"/>
      <c r="CH202" s="32"/>
      <c r="CI202" s="32"/>
      <c r="CJ202" s="32"/>
      <c r="CK202" s="32"/>
      <c r="CL202" s="32"/>
      <c r="CM202" s="32"/>
      <c r="CN202" s="32"/>
      <c r="CO202" s="32"/>
      <c r="CP202" s="32"/>
      <c r="CQ202" s="32"/>
      <c r="CR202" s="32"/>
      <c r="CS202" s="32"/>
      <c r="CT202" s="32"/>
      <c r="CU202" s="32"/>
      <c r="CV202" s="32"/>
      <c r="CW202" s="32"/>
      <c r="CX202" s="32"/>
      <c r="CY202" s="32"/>
      <c r="CZ202" s="32"/>
      <c r="DA202" s="32"/>
      <c r="DB202" s="32"/>
      <c r="DC202" s="32"/>
      <c r="DD202" s="32"/>
      <c r="DE202" s="32"/>
      <c r="DF202" s="32"/>
      <c r="DG202" s="32"/>
      <c r="DH202" s="32"/>
      <c r="DI202" s="32"/>
      <c r="DJ202" s="32"/>
      <c r="DK202" s="32"/>
      <c r="DL202" s="32"/>
      <c r="DM202" s="32"/>
      <c r="DN202" s="32"/>
      <c r="DO202" s="32"/>
      <c r="DP202" s="32"/>
      <c r="DQ202" s="32"/>
      <c r="DR202" s="32"/>
      <c r="DS202" s="32"/>
      <c r="DT202" s="32"/>
      <c r="DU202" s="32"/>
      <c r="DV202" s="32"/>
      <c r="DW202" s="32"/>
      <c r="DX202" s="32"/>
      <c r="DY202" s="32"/>
      <c r="DZ202" s="32"/>
      <c r="EA202" s="32"/>
      <c r="EB202" s="32"/>
      <c r="EC202" s="32"/>
      <c r="ED202" s="32"/>
      <c r="EE202" s="32"/>
      <c r="EF202" s="32"/>
      <c r="EG202" s="32"/>
      <c r="EH202" s="32"/>
      <c r="EI202" s="32"/>
      <c r="EJ202" s="32"/>
      <c r="EK202" s="32"/>
      <c r="EL202" s="32"/>
      <c r="EM202" s="32"/>
      <c r="EN202" s="32"/>
      <c r="EO202" s="32"/>
      <c r="EP202" s="32"/>
      <c r="EQ202" s="32"/>
      <c r="ER202" s="32"/>
      <c r="ES202" s="32"/>
      <c r="ET202" s="32"/>
      <c r="EU202" s="32"/>
      <c r="EV202" s="32"/>
      <c r="EW202" s="32"/>
      <c r="EX202" s="32"/>
      <c r="EY202" s="32"/>
      <c r="EZ202" s="32"/>
      <c r="FA202" s="32"/>
      <c r="FB202" s="32"/>
      <c r="FC202" s="32"/>
      <c r="FD202" s="32"/>
      <c r="FE202" s="32"/>
      <c r="FF202" s="32"/>
      <c r="FG202" s="32"/>
      <c r="FH202" s="32"/>
      <c r="FI202" s="32"/>
      <c r="FJ202" s="32"/>
      <c r="FK202" s="32"/>
      <c r="FL202" s="32"/>
      <c r="FM202" s="32"/>
      <c r="FN202" s="32"/>
      <c r="FO202" s="32"/>
      <c r="FP202" s="32"/>
      <c r="FQ202" s="32"/>
      <c r="FR202" s="32"/>
      <c r="FS202" s="32"/>
      <c r="FT202" s="32"/>
      <c r="FU202" s="32"/>
      <c r="FV202" s="32"/>
      <c r="FW202" s="32"/>
      <c r="FX202" s="32"/>
      <c r="FY202" s="32"/>
      <c r="FZ202" s="32"/>
      <c r="GA202" s="32"/>
      <c r="GB202" s="32"/>
      <c r="GC202" s="32"/>
      <c r="GD202" s="32"/>
      <c r="GE202" s="32"/>
      <c r="GF202" s="32"/>
      <c r="GG202" s="32"/>
      <c r="GH202" s="32"/>
      <c r="GI202" s="32"/>
      <c r="GJ202" s="32"/>
      <c r="GK202" s="32"/>
      <c r="GL202" s="32"/>
      <c r="GM202" s="32"/>
      <c r="GN202" s="32"/>
      <c r="GO202" s="32"/>
      <c r="GP202" s="32"/>
      <c r="GQ202" s="32"/>
      <c r="GR202" s="32"/>
      <c r="GS202" s="32"/>
      <c r="GT202" s="32"/>
      <c r="GU202" s="32"/>
      <c r="GV202" s="32"/>
      <c r="GW202" s="32"/>
      <c r="GX202" s="32"/>
      <c r="GY202" s="32"/>
      <c r="GZ202" s="32"/>
      <c r="HA202" s="32"/>
      <c r="HB202" s="32"/>
      <c r="HC202" s="32"/>
      <c r="HD202" s="32"/>
      <c r="HE202" s="32"/>
      <c r="HF202" s="32"/>
      <c r="HG202" s="32"/>
      <c r="HH202" s="32"/>
      <c r="HI202" s="32"/>
      <c r="HJ202" s="32"/>
      <c r="HK202" s="32"/>
      <c r="HL202" s="32"/>
      <c r="HM202" s="32"/>
      <c r="HN202" s="32"/>
      <c r="HO202" s="32"/>
      <c r="HP202" s="32"/>
      <c r="HQ202" s="32"/>
      <c r="HR202" s="32"/>
      <c r="HS202" s="32"/>
      <c r="HT202" s="32"/>
      <c r="HU202" s="32"/>
      <c r="HV202" s="32"/>
      <c r="HW202" s="32"/>
      <c r="HX202" s="32"/>
      <c r="HY202" s="32"/>
      <c r="HZ202" s="32"/>
      <c r="IA202" s="32"/>
      <c r="IB202" s="32"/>
      <c r="IC202" s="32"/>
      <c r="ID202" s="32"/>
      <c r="IE202" s="32"/>
      <c r="IF202" s="32"/>
      <c r="IG202" s="32"/>
      <c r="IH202" s="32"/>
      <c r="II202" s="32"/>
      <c r="IJ202" s="32"/>
      <c r="IK202" s="32"/>
      <c r="IL202" s="32"/>
      <c r="IM202" s="32"/>
      <c r="IN202" s="32"/>
      <c r="IO202" s="32"/>
      <c r="IP202" s="32"/>
      <c r="IQ202" s="32"/>
      <c r="IR202" s="32"/>
      <c r="IS202" s="32"/>
      <c r="IT202" s="32"/>
      <c r="IU202" s="32"/>
      <c r="IV202" s="32"/>
    </row>
    <row r="203" spans="1:256" x14ac:dyDescent="0.25">
      <c r="A203" s="2"/>
      <c r="B203" s="32"/>
      <c r="C203" s="19"/>
      <c r="D203" s="32"/>
      <c r="E203" s="32"/>
      <c r="F203" s="32"/>
      <c r="G203" s="32"/>
      <c r="H203" s="32"/>
      <c r="I203" s="32"/>
      <c r="J203" s="32"/>
      <c r="K203" s="32"/>
      <c r="L203" s="32"/>
      <c r="M203" s="32"/>
      <c r="N203" s="32"/>
      <c r="O203" s="32"/>
      <c r="P203" s="32"/>
      <c r="Q203" s="32"/>
      <c r="R203" s="32"/>
      <c r="S203" s="32"/>
      <c r="T203" s="32"/>
      <c r="V203" s="32"/>
      <c r="W203" s="32"/>
      <c r="X203" s="32"/>
      <c r="Y203" s="32"/>
      <c r="Z203" s="32"/>
      <c r="AA203" s="32"/>
      <c r="AB203" s="32"/>
      <c r="AC203" s="32"/>
      <c r="AD203" s="32"/>
      <c r="AE203" s="32"/>
      <c r="AF203" s="32"/>
      <c r="AG203" s="32"/>
      <c r="AH203" s="32"/>
      <c r="AI203" s="32"/>
      <c r="AJ203" s="32"/>
      <c r="AK203" s="32"/>
      <c r="AL203" s="32"/>
      <c r="AM203" s="32"/>
      <c r="AN203" s="32"/>
      <c r="AO203" s="32"/>
      <c r="AP203" s="32"/>
      <c r="AQ203" s="32"/>
      <c r="AR203" s="32"/>
      <c r="AS203" s="32"/>
      <c r="AT203" s="32"/>
      <c r="AU203" s="32"/>
      <c r="AV203" s="32"/>
      <c r="AW203" s="32"/>
      <c r="AX203" s="32"/>
      <c r="AY203" s="32"/>
      <c r="AZ203" s="32"/>
      <c r="BA203" s="32"/>
      <c r="BB203" s="32"/>
      <c r="BC203" s="32"/>
      <c r="BD203" s="32"/>
      <c r="BE203" s="32"/>
      <c r="BF203" s="32"/>
      <c r="BG203" s="32"/>
      <c r="BH203" s="32"/>
      <c r="BI203" s="32"/>
      <c r="BJ203" s="32"/>
      <c r="BK203" s="32"/>
      <c r="BL203" s="32"/>
      <c r="BM203" s="32"/>
      <c r="BN203" s="32"/>
      <c r="BO203" s="32"/>
      <c r="BP203" s="32"/>
      <c r="BQ203" s="32"/>
      <c r="BR203" s="32"/>
      <c r="BS203" s="32"/>
      <c r="BT203" s="32"/>
      <c r="BU203" s="32"/>
      <c r="BV203" s="32"/>
      <c r="BW203" s="32"/>
      <c r="BX203" s="32"/>
      <c r="BY203" s="32"/>
      <c r="BZ203" s="32"/>
      <c r="CA203" s="32"/>
      <c r="CB203" s="32"/>
      <c r="CC203" s="32"/>
      <c r="CD203" s="32"/>
      <c r="CE203" s="32"/>
      <c r="CF203" s="32"/>
      <c r="CG203" s="32"/>
      <c r="CH203" s="32"/>
      <c r="CI203" s="32"/>
      <c r="CJ203" s="32"/>
      <c r="CK203" s="32"/>
      <c r="CL203" s="32"/>
      <c r="CM203" s="32"/>
      <c r="CN203" s="32"/>
      <c r="CO203" s="32"/>
      <c r="CP203" s="32"/>
      <c r="CQ203" s="32"/>
      <c r="CR203" s="32"/>
      <c r="CS203" s="32"/>
      <c r="CT203" s="32"/>
      <c r="CU203" s="32"/>
      <c r="CV203" s="32"/>
      <c r="CW203" s="32"/>
      <c r="CX203" s="32"/>
      <c r="CY203" s="32"/>
      <c r="CZ203" s="32"/>
      <c r="DA203" s="32"/>
      <c r="DB203" s="32"/>
      <c r="DC203" s="32"/>
      <c r="DD203" s="32"/>
      <c r="DE203" s="32"/>
      <c r="DF203" s="32"/>
      <c r="DG203" s="32"/>
      <c r="DH203" s="32"/>
      <c r="DI203" s="32"/>
      <c r="DJ203" s="32"/>
      <c r="DK203" s="32"/>
      <c r="DL203" s="32"/>
      <c r="DM203" s="32"/>
      <c r="DN203" s="32"/>
      <c r="DO203" s="32"/>
      <c r="DP203" s="32"/>
      <c r="DQ203" s="32"/>
      <c r="DR203" s="32"/>
      <c r="DS203" s="32"/>
      <c r="DT203" s="32"/>
      <c r="DU203" s="32"/>
      <c r="DV203" s="32"/>
      <c r="DW203" s="32"/>
      <c r="DX203" s="32"/>
      <c r="DY203" s="32"/>
      <c r="DZ203" s="32"/>
      <c r="EA203" s="32"/>
      <c r="EB203" s="32"/>
      <c r="EC203" s="32"/>
      <c r="ED203" s="32"/>
      <c r="EE203" s="32"/>
      <c r="EF203" s="32"/>
      <c r="EG203" s="32"/>
      <c r="EH203" s="32"/>
      <c r="EI203" s="32"/>
      <c r="EJ203" s="32"/>
      <c r="EK203" s="32"/>
      <c r="EL203" s="32"/>
      <c r="EM203" s="32"/>
      <c r="EN203" s="32"/>
      <c r="EO203" s="32"/>
      <c r="EP203" s="32"/>
      <c r="EQ203" s="32"/>
      <c r="ER203" s="32"/>
      <c r="ES203" s="32"/>
      <c r="ET203" s="32"/>
      <c r="EU203" s="32"/>
      <c r="EV203" s="32"/>
      <c r="EW203" s="32"/>
      <c r="EX203" s="32"/>
      <c r="EY203" s="32"/>
      <c r="EZ203" s="32"/>
      <c r="FA203" s="32"/>
      <c r="FB203" s="32"/>
      <c r="FC203" s="32"/>
      <c r="FD203" s="32"/>
      <c r="FE203" s="32"/>
      <c r="FF203" s="32"/>
      <c r="FG203" s="32"/>
      <c r="FH203" s="32"/>
      <c r="FI203" s="32"/>
      <c r="FJ203" s="32"/>
      <c r="FK203" s="32"/>
      <c r="FL203" s="32"/>
      <c r="FM203" s="32"/>
      <c r="FN203" s="32"/>
      <c r="FO203" s="32"/>
      <c r="FP203" s="32"/>
      <c r="FQ203" s="32"/>
      <c r="FR203" s="32"/>
      <c r="FS203" s="32"/>
      <c r="FT203" s="32"/>
      <c r="FU203" s="32"/>
      <c r="FV203" s="32"/>
      <c r="FW203" s="32"/>
      <c r="FX203" s="32"/>
      <c r="FY203" s="32"/>
      <c r="FZ203" s="32"/>
      <c r="GA203" s="32"/>
      <c r="GB203" s="32"/>
      <c r="GC203" s="32"/>
      <c r="GD203" s="32"/>
      <c r="GE203" s="32"/>
      <c r="GF203" s="32"/>
      <c r="GG203" s="32"/>
      <c r="GH203" s="32"/>
      <c r="GI203" s="32"/>
      <c r="GJ203" s="32"/>
      <c r="GK203" s="32"/>
      <c r="GL203" s="32"/>
      <c r="GM203" s="32"/>
      <c r="GN203" s="32"/>
      <c r="GO203" s="32"/>
      <c r="GP203" s="32"/>
      <c r="GQ203" s="32"/>
      <c r="GR203" s="32"/>
      <c r="GS203" s="32"/>
      <c r="GT203" s="32"/>
      <c r="GU203" s="32"/>
      <c r="GV203" s="32"/>
      <c r="GW203" s="32"/>
      <c r="GX203" s="32"/>
      <c r="GY203" s="32"/>
      <c r="GZ203" s="32"/>
      <c r="HA203" s="32"/>
      <c r="HB203" s="32"/>
      <c r="HC203" s="32"/>
      <c r="HD203" s="32"/>
      <c r="HE203" s="32"/>
      <c r="HF203" s="32"/>
      <c r="HG203" s="32"/>
      <c r="HH203" s="32"/>
      <c r="HI203" s="32"/>
      <c r="HJ203" s="32"/>
      <c r="HK203" s="32"/>
      <c r="HL203" s="32"/>
      <c r="HM203" s="32"/>
      <c r="HN203" s="32"/>
      <c r="HO203" s="32"/>
      <c r="HP203" s="32"/>
      <c r="HQ203" s="32"/>
      <c r="HR203" s="32"/>
      <c r="HS203" s="32"/>
      <c r="HT203" s="32"/>
      <c r="HU203" s="32"/>
      <c r="HV203" s="32"/>
      <c r="HW203" s="32"/>
      <c r="HX203" s="32"/>
      <c r="HY203" s="32"/>
      <c r="HZ203" s="32"/>
      <c r="IA203" s="32"/>
      <c r="IB203" s="32"/>
      <c r="IC203" s="32"/>
      <c r="ID203" s="32"/>
      <c r="IE203" s="32"/>
      <c r="IF203" s="32"/>
      <c r="IG203" s="32"/>
      <c r="IH203" s="32"/>
      <c r="II203" s="32"/>
      <c r="IJ203" s="32"/>
      <c r="IK203" s="32"/>
      <c r="IL203" s="32"/>
      <c r="IM203" s="32"/>
      <c r="IN203" s="32"/>
      <c r="IO203" s="32"/>
      <c r="IP203" s="32"/>
      <c r="IQ203" s="32"/>
      <c r="IR203" s="32"/>
      <c r="IS203" s="32"/>
      <c r="IT203" s="32"/>
      <c r="IU203" s="32"/>
      <c r="IV203" s="32"/>
    </row>
    <row r="204" spans="1:256" x14ac:dyDescent="0.25">
      <c r="A204" s="2"/>
      <c r="B204" s="32"/>
      <c r="C204" s="19"/>
      <c r="D204" s="32"/>
      <c r="E204" s="32"/>
      <c r="F204" s="32"/>
      <c r="G204" s="32"/>
      <c r="H204" s="32"/>
      <c r="I204" s="32"/>
      <c r="J204" s="32"/>
      <c r="K204" s="32"/>
      <c r="L204" s="32"/>
      <c r="M204" s="32"/>
      <c r="N204" s="32"/>
      <c r="O204" s="32"/>
      <c r="P204" s="32"/>
      <c r="Q204" s="32"/>
      <c r="R204" s="32"/>
      <c r="S204" s="32"/>
      <c r="T204" s="32"/>
      <c r="V204" s="32"/>
      <c r="W204" s="32"/>
      <c r="X204" s="32"/>
      <c r="Y204" s="32"/>
      <c r="Z204" s="32"/>
      <c r="AA204" s="32"/>
      <c r="AB204" s="32"/>
      <c r="AC204" s="32"/>
      <c r="AD204" s="32"/>
      <c r="AE204" s="32"/>
      <c r="AF204" s="32"/>
      <c r="AG204" s="32"/>
      <c r="AH204" s="32"/>
      <c r="AI204" s="32"/>
      <c r="AJ204" s="32"/>
      <c r="AK204" s="32"/>
      <c r="AL204" s="32"/>
      <c r="AM204" s="32"/>
      <c r="AN204" s="32"/>
      <c r="AO204" s="32"/>
      <c r="AP204" s="32"/>
      <c r="AQ204" s="32"/>
      <c r="AR204" s="32"/>
      <c r="AS204" s="32"/>
      <c r="AT204" s="32"/>
      <c r="AU204" s="32"/>
      <c r="AV204" s="32"/>
      <c r="AW204" s="32"/>
      <c r="AX204" s="32"/>
      <c r="AY204" s="32"/>
      <c r="AZ204" s="32"/>
      <c r="BA204" s="32"/>
      <c r="BB204" s="32"/>
      <c r="BC204" s="32"/>
      <c r="BD204" s="32"/>
      <c r="BE204" s="32"/>
      <c r="BF204" s="32"/>
      <c r="BG204" s="32"/>
      <c r="BH204" s="32"/>
      <c r="BI204" s="32"/>
      <c r="BJ204" s="32"/>
      <c r="BK204" s="32"/>
      <c r="BL204" s="32"/>
      <c r="BM204" s="32"/>
      <c r="BN204" s="32"/>
      <c r="BO204" s="32"/>
      <c r="BP204" s="32"/>
      <c r="BQ204" s="32"/>
      <c r="BR204" s="32"/>
      <c r="BS204" s="32"/>
      <c r="BT204" s="32"/>
      <c r="BU204" s="32"/>
      <c r="BV204" s="32"/>
      <c r="BW204" s="32"/>
      <c r="BX204" s="32"/>
      <c r="BY204" s="32"/>
      <c r="BZ204" s="32"/>
      <c r="CA204" s="32"/>
      <c r="CB204" s="32"/>
      <c r="CC204" s="32"/>
      <c r="CD204" s="32"/>
      <c r="CE204" s="32"/>
      <c r="CF204" s="32"/>
      <c r="CG204" s="32"/>
      <c r="CH204" s="32"/>
      <c r="CI204" s="32"/>
      <c r="CJ204" s="32"/>
      <c r="CK204" s="32"/>
      <c r="CL204" s="32"/>
      <c r="CM204" s="32"/>
      <c r="CN204" s="32"/>
      <c r="CO204" s="32"/>
      <c r="CP204" s="32"/>
      <c r="CQ204" s="32"/>
      <c r="CR204" s="32"/>
      <c r="CS204" s="32"/>
      <c r="CT204" s="32"/>
      <c r="CU204" s="32"/>
      <c r="CV204" s="32"/>
      <c r="CW204" s="32"/>
      <c r="CX204" s="32"/>
      <c r="CY204" s="32"/>
      <c r="CZ204" s="32"/>
      <c r="DA204" s="32"/>
      <c r="DB204" s="32"/>
      <c r="DC204" s="32"/>
      <c r="DD204" s="32"/>
      <c r="DE204" s="32"/>
      <c r="DF204" s="32"/>
      <c r="DG204" s="32"/>
      <c r="DH204" s="32"/>
      <c r="DI204" s="32"/>
      <c r="DJ204" s="32"/>
      <c r="DK204" s="32"/>
      <c r="DL204" s="32"/>
      <c r="DM204" s="32"/>
      <c r="DN204" s="32"/>
      <c r="DO204" s="32"/>
      <c r="DP204" s="32"/>
      <c r="DQ204" s="32"/>
      <c r="DR204" s="32"/>
      <c r="DS204" s="32"/>
      <c r="DT204" s="32"/>
      <c r="DU204" s="32"/>
      <c r="DV204" s="32"/>
      <c r="DW204" s="32"/>
      <c r="DX204" s="32"/>
      <c r="DY204" s="32"/>
      <c r="DZ204" s="32"/>
      <c r="EA204" s="32"/>
      <c r="EB204" s="32"/>
      <c r="EC204" s="32"/>
      <c r="ED204" s="32"/>
      <c r="EE204" s="32"/>
      <c r="EF204" s="32"/>
      <c r="EG204" s="32"/>
      <c r="EH204" s="32"/>
      <c r="EI204" s="32"/>
      <c r="EJ204" s="32"/>
      <c r="EK204" s="32"/>
      <c r="EL204" s="32"/>
      <c r="EM204" s="32"/>
      <c r="EN204" s="32"/>
      <c r="EO204" s="32"/>
      <c r="EP204" s="32"/>
      <c r="EQ204" s="32"/>
      <c r="ER204" s="32"/>
      <c r="ES204" s="32"/>
      <c r="ET204" s="32"/>
      <c r="EU204" s="32"/>
      <c r="EV204" s="32"/>
      <c r="EW204" s="32"/>
      <c r="EX204" s="32"/>
      <c r="EY204" s="32"/>
      <c r="EZ204" s="32"/>
      <c r="FA204" s="32"/>
      <c r="FB204" s="32"/>
      <c r="FC204" s="32"/>
      <c r="FD204" s="32"/>
      <c r="FE204" s="32"/>
      <c r="FF204" s="32"/>
      <c r="FG204" s="32"/>
      <c r="FH204" s="32"/>
      <c r="FI204" s="32"/>
      <c r="FJ204" s="32"/>
      <c r="FK204" s="32"/>
      <c r="FL204" s="32"/>
      <c r="FM204" s="32"/>
      <c r="FN204" s="32"/>
      <c r="FO204" s="32"/>
      <c r="FP204" s="32"/>
      <c r="FQ204" s="32"/>
      <c r="FR204" s="32"/>
      <c r="FS204" s="32"/>
      <c r="FT204" s="32"/>
      <c r="FU204" s="32"/>
      <c r="FV204" s="32"/>
      <c r="FW204" s="32"/>
      <c r="FX204" s="32"/>
      <c r="FY204" s="32"/>
      <c r="FZ204" s="32"/>
      <c r="GA204" s="32"/>
      <c r="GB204" s="32"/>
      <c r="GC204" s="32"/>
      <c r="GD204" s="32"/>
      <c r="GE204" s="32"/>
      <c r="GF204" s="32"/>
      <c r="GG204" s="32"/>
      <c r="GH204" s="32"/>
      <c r="GI204" s="32"/>
      <c r="GJ204" s="32"/>
      <c r="GK204" s="32"/>
      <c r="GL204" s="32"/>
      <c r="GM204" s="32"/>
      <c r="GN204" s="32"/>
      <c r="GO204" s="32"/>
      <c r="GP204" s="32"/>
      <c r="GQ204" s="32"/>
      <c r="GR204" s="32"/>
      <c r="GS204" s="32"/>
      <c r="GT204" s="32"/>
      <c r="GU204" s="32"/>
      <c r="GV204" s="32"/>
      <c r="GW204" s="32"/>
      <c r="GX204" s="32"/>
      <c r="GY204" s="32"/>
      <c r="GZ204" s="32"/>
      <c r="HA204" s="32"/>
      <c r="HB204" s="32"/>
      <c r="HC204" s="32"/>
      <c r="HD204" s="32"/>
      <c r="HE204" s="32"/>
      <c r="HF204" s="32"/>
      <c r="HG204" s="32"/>
      <c r="HH204" s="32"/>
      <c r="HI204" s="32"/>
      <c r="HJ204" s="32"/>
      <c r="HK204" s="32"/>
      <c r="HL204" s="32"/>
      <c r="HM204" s="32"/>
      <c r="HN204" s="32"/>
      <c r="HO204" s="32"/>
      <c r="HP204" s="32"/>
      <c r="HQ204" s="32"/>
      <c r="HR204" s="32"/>
      <c r="HS204" s="32"/>
      <c r="HT204" s="32"/>
      <c r="HU204" s="32"/>
      <c r="HV204" s="32"/>
      <c r="HW204" s="32"/>
      <c r="HX204" s="32"/>
      <c r="HY204" s="32"/>
      <c r="HZ204" s="32"/>
      <c r="IA204" s="32"/>
      <c r="IB204" s="32"/>
      <c r="IC204" s="32"/>
      <c r="ID204" s="32"/>
      <c r="IE204" s="32"/>
      <c r="IF204" s="32"/>
      <c r="IG204" s="32"/>
      <c r="IH204" s="32"/>
      <c r="II204" s="32"/>
      <c r="IJ204" s="32"/>
      <c r="IK204" s="32"/>
      <c r="IL204" s="32"/>
      <c r="IM204" s="32"/>
      <c r="IN204" s="32"/>
      <c r="IO204" s="32"/>
      <c r="IP204" s="32"/>
      <c r="IQ204" s="32"/>
      <c r="IR204" s="32"/>
      <c r="IS204" s="32"/>
      <c r="IT204" s="32"/>
      <c r="IU204" s="32"/>
      <c r="IV204" s="32"/>
    </row>
    <row r="205" spans="1:256" x14ac:dyDescent="0.25">
      <c r="A205" s="2"/>
      <c r="B205" s="32"/>
      <c r="C205" s="19"/>
      <c r="D205" s="32"/>
      <c r="E205" s="32"/>
      <c r="F205" s="32"/>
      <c r="G205" s="32"/>
      <c r="H205" s="32"/>
      <c r="I205" s="32"/>
      <c r="J205" s="32"/>
      <c r="K205" s="32"/>
      <c r="L205" s="32"/>
      <c r="M205" s="32"/>
      <c r="N205" s="32"/>
      <c r="O205" s="32"/>
      <c r="P205" s="32"/>
      <c r="Q205" s="32"/>
      <c r="R205" s="32"/>
      <c r="S205" s="32"/>
      <c r="T205" s="32"/>
      <c r="V205" s="32"/>
      <c r="W205" s="32"/>
      <c r="X205" s="32"/>
      <c r="Y205" s="32"/>
      <c r="Z205" s="32"/>
      <c r="AA205" s="32"/>
      <c r="AB205" s="32"/>
      <c r="AC205" s="32"/>
      <c r="AD205" s="32"/>
      <c r="AE205" s="32"/>
      <c r="AF205" s="32"/>
      <c r="AG205" s="32"/>
      <c r="AH205" s="32"/>
      <c r="AI205" s="32"/>
      <c r="AJ205" s="32"/>
      <c r="AK205" s="32"/>
      <c r="AL205" s="32"/>
      <c r="AM205" s="32"/>
      <c r="AN205" s="32"/>
      <c r="AO205" s="32"/>
      <c r="AP205" s="32"/>
      <c r="AQ205" s="32"/>
      <c r="AR205" s="32"/>
      <c r="AS205" s="32"/>
      <c r="AT205" s="32"/>
      <c r="AU205" s="32"/>
      <c r="AV205" s="32"/>
      <c r="AW205" s="32"/>
      <c r="AX205" s="32"/>
      <c r="AY205" s="32"/>
      <c r="AZ205" s="32"/>
      <c r="BA205" s="32"/>
      <c r="BB205" s="32"/>
      <c r="BC205" s="32"/>
      <c r="BD205" s="32"/>
      <c r="BE205" s="32"/>
      <c r="BF205" s="32"/>
      <c r="BG205" s="32"/>
      <c r="BH205" s="32"/>
      <c r="BI205" s="32"/>
      <c r="BJ205" s="32"/>
      <c r="BK205" s="32"/>
      <c r="BL205" s="32"/>
      <c r="BM205" s="32"/>
      <c r="BN205" s="32"/>
      <c r="BO205" s="32"/>
      <c r="BP205" s="32"/>
      <c r="BQ205" s="32"/>
      <c r="BR205" s="32"/>
      <c r="BS205" s="32"/>
      <c r="BT205" s="32"/>
      <c r="BU205" s="32"/>
      <c r="BV205" s="32"/>
      <c r="BW205" s="32"/>
      <c r="BX205" s="32"/>
      <c r="BY205" s="32"/>
      <c r="BZ205" s="32"/>
      <c r="CA205" s="32"/>
      <c r="CB205" s="32"/>
      <c r="CC205" s="32"/>
      <c r="CD205" s="32"/>
      <c r="CE205" s="32"/>
      <c r="CF205" s="32"/>
      <c r="CG205" s="32"/>
      <c r="CH205" s="32"/>
      <c r="CI205" s="32"/>
      <c r="CJ205" s="32"/>
      <c r="CK205" s="32"/>
      <c r="CL205" s="32"/>
      <c r="CM205" s="32"/>
      <c r="CN205" s="32"/>
      <c r="CO205" s="32"/>
      <c r="CP205" s="32"/>
      <c r="CQ205" s="32"/>
      <c r="CR205" s="32"/>
      <c r="CS205" s="32"/>
      <c r="CT205" s="32"/>
      <c r="CU205" s="32"/>
      <c r="CV205" s="32"/>
      <c r="CW205" s="32"/>
      <c r="CX205" s="32"/>
      <c r="CY205" s="32"/>
      <c r="CZ205" s="32"/>
      <c r="DA205" s="32"/>
      <c r="DB205" s="32"/>
      <c r="DC205" s="32"/>
      <c r="DD205" s="32"/>
      <c r="DE205" s="32"/>
      <c r="DF205" s="32"/>
      <c r="DG205" s="32"/>
      <c r="DH205" s="32"/>
      <c r="DI205" s="32"/>
      <c r="DJ205" s="32"/>
      <c r="DK205" s="32"/>
      <c r="DL205" s="32"/>
      <c r="DM205" s="32"/>
      <c r="DN205" s="32"/>
      <c r="DO205" s="32"/>
      <c r="DP205" s="32"/>
      <c r="DQ205" s="32"/>
      <c r="DR205" s="32"/>
      <c r="DS205" s="32"/>
      <c r="DT205" s="32"/>
      <c r="DU205" s="32"/>
      <c r="DV205" s="32"/>
      <c r="DW205" s="32"/>
      <c r="DX205" s="32"/>
      <c r="DY205" s="32"/>
      <c r="DZ205" s="32"/>
      <c r="EA205" s="32"/>
      <c r="EB205" s="32"/>
      <c r="EC205" s="32"/>
      <c r="ED205" s="32"/>
      <c r="EE205" s="32"/>
      <c r="EF205" s="32"/>
      <c r="EG205" s="32"/>
      <c r="EH205" s="32"/>
      <c r="EI205" s="32"/>
      <c r="EJ205" s="32"/>
      <c r="EK205" s="32"/>
      <c r="EL205" s="32"/>
      <c r="EM205" s="32"/>
      <c r="EN205" s="32"/>
      <c r="EO205" s="32"/>
      <c r="EP205" s="32"/>
      <c r="EQ205" s="32"/>
      <c r="ER205" s="32"/>
      <c r="ES205" s="32"/>
      <c r="ET205" s="32"/>
      <c r="EU205" s="32"/>
      <c r="EV205" s="32"/>
      <c r="EW205" s="32"/>
      <c r="EX205" s="32"/>
      <c r="EY205" s="32"/>
      <c r="EZ205" s="32"/>
      <c r="FA205" s="32"/>
      <c r="FB205" s="32"/>
      <c r="FC205" s="32"/>
      <c r="FD205" s="32"/>
      <c r="FE205" s="32"/>
      <c r="FF205" s="32"/>
      <c r="FG205" s="32"/>
      <c r="FH205" s="32"/>
      <c r="FI205" s="32"/>
      <c r="FJ205" s="32"/>
      <c r="FK205" s="32"/>
      <c r="FL205" s="32"/>
      <c r="FM205" s="32"/>
      <c r="FN205" s="32"/>
      <c r="FO205" s="32"/>
      <c r="FP205" s="32"/>
      <c r="FQ205" s="32"/>
      <c r="FR205" s="32"/>
      <c r="FS205" s="32"/>
      <c r="FT205" s="32"/>
      <c r="FU205" s="32"/>
      <c r="FV205" s="32"/>
      <c r="FW205" s="32"/>
      <c r="FX205" s="32"/>
      <c r="FY205" s="32"/>
      <c r="FZ205" s="32"/>
      <c r="GA205" s="32"/>
      <c r="GB205" s="32"/>
      <c r="GC205" s="32"/>
      <c r="GD205" s="32"/>
      <c r="GE205" s="32"/>
      <c r="GF205" s="32"/>
      <c r="GG205" s="32"/>
      <c r="GH205" s="32"/>
      <c r="GI205" s="32"/>
      <c r="GJ205" s="32"/>
      <c r="GK205" s="32"/>
      <c r="GL205" s="32"/>
      <c r="GM205" s="32"/>
      <c r="GN205" s="32"/>
      <c r="GO205" s="32"/>
      <c r="GP205" s="32"/>
      <c r="GQ205" s="32"/>
      <c r="GR205" s="32"/>
      <c r="GS205" s="32"/>
      <c r="GT205" s="32"/>
      <c r="GU205" s="32"/>
      <c r="GV205" s="32"/>
      <c r="GW205" s="32"/>
      <c r="GX205" s="32"/>
      <c r="GY205" s="32"/>
      <c r="GZ205" s="32"/>
      <c r="HA205" s="32"/>
      <c r="HB205" s="32"/>
      <c r="HC205" s="32"/>
      <c r="HD205" s="32"/>
      <c r="HE205" s="32"/>
      <c r="HF205" s="32"/>
      <c r="HG205" s="32"/>
      <c r="HH205" s="32"/>
      <c r="HI205" s="32"/>
      <c r="HJ205" s="32"/>
      <c r="HK205" s="32"/>
      <c r="HL205" s="32"/>
      <c r="HM205" s="32"/>
      <c r="HN205" s="32"/>
      <c r="HO205" s="32"/>
      <c r="HP205" s="32"/>
      <c r="HQ205" s="32"/>
      <c r="HR205" s="32"/>
      <c r="HS205" s="32"/>
      <c r="HT205" s="32"/>
      <c r="HU205" s="32"/>
      <c r="HV205" s="32"/>
      <c r="HW205" s="32"/>
      <c r="HX205" s="32"/>
      <c r="HY205" s="32"/>
      <c r="HZ205" s="32"/>
      <c r="IA205" s="32"/>
      <c r="IB205" s="32"/>
      <c r="IC205" s="32"/>
      <c r="ID205" s="32"/>
      <c r="IE205" s="32"/>
      <c r="IF205" s="32"/>
      <c r="IG205" s="32"/>
      <c r="IH205" s="32"/>
      <c r="II205" s="32"/>
      <c r="IJ205" s="32"/>
      <c r="IK205" s="32"/>
      <c r="IL205" s="32"/>
      <c r="IM205" s="32"/>
      <c r="IN205" s="32"/>
      <c r="IO205" s="32"/>
      <c r="IP205" s="32"/>
      <c r="IQ205" s="32"/>
      <c r="IR205" s="32"/>
      <c r="IS205" s="32"/>
      <c r="IT205" s="32"/>
      <c r="IU205" s="32"/>
      <c r="IV205" s="32"/>
    </row>
    <row r="206" spans="1:256" x14ac:dyDescent="0.25">
      <c r="A206" s="2"/>
      <c r="B206" s="32"/>
      <c r="C206" s="19"/>
      <c r="D206" s="32"/>
      <c r="E206" s="32"/>
      <c r="F206" s="32"/>
      <c r="G206" s="32"/>
      <c r="H206" s="32"/>
      <c r="I206" s="32"/>
      <c r="J206" s="32"/>
      <c r="K206" s="32"/>
      <c r="L206" s="32"/>
      <c r="M206" s="32"/>
      <c r="N206" s="32"/>
      <c r="O206" s="32"/>
      <c r="P206" s="32"/>
      <c r="Q206" s="32"/>
      <c r="R206" s="32"/>
      <c r="S206" s="32"/>
      <c r="T206" s="32"/>
      <c r="V206" s="32"/>
      <c r="W206" s="32"/>
      <c r="X206" s="32"/>
      <c r="Y206" s="32"/>
      <c r="Z206" s="32"/>
      <c r="AA206" s="32"/>
      <c r="AB206" s="32"/>
      <c r="AC206" s="32"/>
      <c r="AD206" s="32"/>
      <c r="AE206" s="32"/>
      <c r="AF206" s="32"/>
      <c r="AG206" s="32"/>
      <c r="AH206" s="32"/>
      <c r="AI206" s="32"/>
      <c r="AJ206" s="32"/>
      <c r="AK206" s="32"/>
      <c r="AL206" s="32"/>
      <c r="AM206" s="32"/>
      <c r="AN206" s="32"/>
      <c r="AO206" s="32"/>
      <c r="AP206" s="32"/>
      <c r="AQ206" s="32"/>
      <c r="AR206" s="32"/>
      <c r="AS206" s="32"/>
      <c r="AT206" s="32"/>
      <c r="AU206" s="32"/>
      <c r="AV206" s="32"/>
      <c r="AW206" s="32"/>
      <c r="AX206" s="32"/>
      <c r="AY206" s="32"/>
      <c r="AZ206" s="32"/>
      <c r="BA206" s="32"/>
      <c r="BB206" s="32"/>
      <c r="BC206" s="32"/>
      <c r="BD206" s="32"/>
      <c r="BE206" s="32"/>
      <c r="BF206" s="32"/>
      <c r="BG206" s="32"/>
      <c r="BH206" s="32"/>
      <c r="BI206" s="32"/>
      <c r="BJ206" s="32"/>
      <c r="BK206" s="32"/>
      <c r="BL206" s="32"/>
      <c r="BM206" s="32"/>
      <c r="BN206" s="32"/>
      <c r="BO206" s="32"/>
      <c r="BP206" s="32"/>
      <c r="BQ206" s="32"/>
      <c r="BR206" s="32"/>
      <c r="BS206" s="32"/>
      <c r="BT206" s="32"/>
      <c r="BU206" s="32"/>
      <c r="BV206" s="32"/>
      <c r="BW206" s="32"/>
      <c r="BX206" s="32"/>
      <c r="BY206" s="32"/>
      <c r="BZ206" s="32"/>
      <c r="CA206" s="32"/>
      <c r="CB206" s="32"/>
      <c r="CC206" s="32"/>
      <c r="CD206" s="32"/>
      <c r="CE206" s="32"/>
      <c r="CF206" s="32"/>
      <c r="CG206" s="32"/>
      <c r="CH206" s="32"/>
      <c r="CI206" s="32"/>
      <c r="CJ206" s="32"/>
      <c r="CK206" s="32"/>
      <c r="CL206" s="32"/>
      <c r="CM206" s="32"/>
      <c r="CN206" s="32"/>
      <c r="CO206" s="32"/>
      <c r="CP206" s="32"/>
      <c r="CQ206" s="32"/>
      <c r="CR206" s="32"/>
      <c r="CS206" s="32"/>
      <c r="CT206" s="32"/>
      <c r="CU206" s="32"/>
      <c r="CV206" s="32"/>
      <c r="CW206" s="32"/>
      <c r="CX206" s="32"/>
      <c r="CY206" s="32"/>
      <c r="CZ206" s="32"/>
      <c r="DA206" s="32"/>
      <c r="DB206" s="32"/>
      <c r="DC206" s="32"/>
      <c r="DD206" s="32"/>
      <c r="DE206" s="32"/>
      <c r="DF206" s="32"/>
      <c r="DG206" s="32"/>
      <c r="DH206" s="32"/>
      <c r="DI206" s="32"/>
      <c r="DJ206" s="32"/>
      <c r="DK206" s="32"/>
      <c r="DL206" s="32"/>
      <c r="DM206" s="32"/>
      <c r="DN206" s="32"/>
      <c r="DO206" s="32"/>
      <c r="DP206" s="32"/>
      <c r="DQ206" s="32"/>
      <c r="DR206" s="32"/>
      <c r="DS206" s="32"/>
      <c r="DT206" s="32"/>
      <c r="DU206" s="32"/>
      <c r="DV206" s="32"/>
      <c r="DW206" s="32"/>
      <c r="DX206" s="32"/>
      <c r="DY206" s="32"/>
      <c r="DZ206" s="32"/>
      <c r="EA206" s="32"/>
      <c r="EB206" s="32"/>
      <c r="EC206" s="32"/>
      <c r="ED206" s="32"/>
      <c r="EE206" s="32"/>
      <c r="EF206" s="32"/>
      <c r="EG206" s="32"/>
      <c r="EH206" s="32"/>
      <c r="EI206" s="32"/>
      <c r="EJ206" s="32"/>
      <c r="EK206" s="32"/>
      <c r="EL206" s="32"/>
      <c r="EM206" s="32"/>
      <c r="EN206" s="32"/>
      <c r="EO206" s="32"/>
      <c r="EP206" s="32"/>
      <c r="EQ206" s="32"/>
      <c r="ER206" s="32"/>
      <c r="ES206" s="32"/>
      <c r="ET206" s="32"/>
      <c r="EU206" s="32"/>
      <c r="EV206" s="32"/>
      <c r="EW206" s="32"/>
      <c r="EX206" s="32"/>
      <c r="EY206" s="32"/>
      <c r="EZ206" s="32"/>
      <c r="FA206" s="32"/>
      <c r="FB206" s="32"/>
      <c r="FC206" s="32"/>
      <c r="FD206" s="32"/>
      <c r="FE206" s="32"/>
      <c r="FF206" s="32"/>
      <c r="FG206" s="32"/>
      <c r="FH206" s="32"/>
      <c r="FI206" s="32"/>
      <c r="FJ206" s="32"/>
      <c r="FK206" s="32"/>
      <c r="FL206" s="32"/>
      <c r="FM206" s="32"/>
      <c r="FN206" s="32"/>
      <c r="FO206" s="32"/>
      <c r="FP206" s="32"/>
      <c r="FQ206" s="32"/>
      <c r="FR206" s="32"/>
      <c r="FS206" s="32"/>
      <c r="FT206" s="32"/>
      <c r="FU206" s="32"/>
      <c r="FV206" s="32"/>
      <c r="FW206" s="32"/>
      <c r="FX206" s="32"/>
      <c r="FY206" s="32"/>
      <c r="FZ206" s="32"/>
      <c r="GA206" s="32"/>
      <c r="GB206" s="32"/>
      <c r="GC206" s="32"/>
      <c r="GD206" s="32"/>
      <c r="GE206" s="32"/>
      <c r="GF206" s="32"/>
      <c r="GG206" s="32"/>
      <c r="GH206" s="32"/>
      <c r="GI206" s="32"/>
      <c r="GJ206" s="32"/>
      <c r="GK206" s="32"/>
      <c r="GL206" s="32"/>
      <c r="GM206" s="32"/>
      <c r="GN206" s="32"/>
      <c r="GO206" s="32"/>
      <c r="GP206" s="32"/>
      <c r="GQ206" s="32"/>
      <c r="GR206" s="32"/>
      <c r="GS206" s="32"/>
      <c r="GT206" s="32"/>
      <c r="GU206" s="32"/>
      <c r="GV206" s="32"/>
      <c r="GW206" s="32"/>
      <c r="GX206" s="32"/>
      <c r="GY206" s="32"/>
      <c r="GZ206" s="32"/>
      <c r="HA206" s="32"/>
      <c r="HB206" s="32"/>
      <c r="HC206" s="32"/>
      <c r="HD206" s="32"/>
      <c r="HE206" s="32"/>
      <c r="HF206" s="32"/>
      <c r="HG206" s="32"/>
      <c r="HH206" s="32"/>
      <c r="HI206" s="32"/>
      <c r="HJ206" s="32"/>
      <c r="HK206" s="32"/>
      <c r="HL206" s="32"/>
      <c r="HM206" s="32"/>
      <c r="HN206" s="32"/>
      <c r="HO206" s="32"/>
      <c r="HP206" s="32"/>
      <c r="HQ206" s="32"/>
      <c r="HR206" s="32"/>
      <c r="HS206" s="32"/>
      <c r="HT206" s="32"/>
      <c r="HU206" s="32"/>
      <c r="HV206" s="32"/>
      <c r="HW206" s="32"/>
      <c r="HX206" s="32"/>
      <c r="HY206" s="32"/>
      <c r="HZ206" s="32"/>
      <c r="IA206" s="32"/>
      <c r="IB206" s="32"/>
      <c r="IC206" s="32"/>
      <c r="ID206" s="32"/>
      <c r="IE206" s="32"/>
      <c r="IF206" s="32"/>
      <c r="IG206" s="32"/>
      <c r="IH206" s="32"/>
      <c r="II206" s="32"/>
      <c r="IJ206" s="32"/>
      <c r="IK206" s="32"/>
      <c r="IL206" s="32"/>
      <c r="IM206" s="32"/>
      <c r="IN206" s="32"/>
      <c r="IO206" s="32"/>
      <c r="IP206" s="32"/>
      <c r="IQ206" s="32"/>
      <c r="IR206" s="32"/>
      <c r="IS206" s="32"/>
      <c r="IT206" s="32"/>
      <c r="IU206" s="32"/>
      <c r="IV206" s="32"/>
    </row>
    <row r="207" spans="1:256" x14ac:dyDescent="0.25">
      <c r="A207" s="2"/>
      <c r="B207" s="32"/>
      <c r="C207" s="19"/>
      <c r="D207" s="32"/>
      <c r="E207" s="32"/>
      <c r="F207" s="32"/>
      <c r="G207" s="32"/>
      <c r="H207" s="32"/>
      <c r="I207" s="32"/>
      <c r="J207" s="32"/>
      <c r="K207" s="32"/>
      <c r="L207" s="32"/>
      <c r="M207" s="32"/>
      <c r="N207" s="32"/>
      <c r="O207" s="32"/>
      <c r="P207" s="32"/>
      <c r="Q207" s="32"/>
      <c r="R207" s="32"/>
      <c r="S207" s="32"/>
      <c r="T207" s="32"/>
      <c r="V207" s="32"/>
      <c r="W207" s="32"/>
      <c r="X207" s="32"/>
      <c r="Y207" s="32"/>
      <c r="Z207" s="32"/>
      <c r="AA207" s="32"/>
      <c r="AB207" s="32"/>
      <c r="AC207" s="32"/>
      <c r="AD207" s="32"/>
      <c r="AE207" s="32"/>
      <c r="AF207" s="32"/>
      <c r="AG207" s="32"/>
      <c r="AH207" s="32"/>
      <c r="AI207" s="32"/>
      <c r="AJ207" s="32"/>
      <c r="AK207" s="32"/>
      <c r="AL207" s="32"/>
      <c r="AM207" s="32"/>
      <c r="AN207" s="32"/>
      <c r="AO207" s="32"/>
      <c r="AP207" s="32"/>
      <c r="AQ207" s="32"/>
      <c r="AR207" s="32"/>
      <c r="AS207" s="32"/>
      <c r="AT207" s="32"/>
      <c r="AU207" s="32"/>
      <c r="AV207" s="32"/>
      <c r="AW207" s="32"/>
      <c r="AX207" s="32"/>
      <c r="AY207" s="32"/>
      <c r="AZ207" s="32"/>
      <c r="BA207" s="32"/>
      <c r="BB207" s="32"/>
      <c r="BC207" s="32"/>
      <c r="BD207" s="32"/>
      <c r="BE207" s="32"/>
      <c r="BF207" s="32"/>
      <c r="BG207" s="32"/>
      <c r="BH207" s="32"/>
      <c r="BI207" s="32"/>
      <c r="BJ207" s="32"/>
      <c r="BK207" s="32"/>
      <c r="BL207" s="32"/>
      <c r="BM207" s="32"/>
      <c r="BN207" s="32"/>
      <c r="BO207" s="32"/>
      <c r="BP207" s="32"/>
      <c r="BQ207" s="32"/>
      <c r="BR207" s="32"/>
      <c r="BS207" s="32"/>
      <c r="BT207" s="32"/>
      <c r="BU207" s="32"/>
      <c r="BV207" s="32"/>
      <c r="BW207" s="32"/>
      <c r="BX207" s="32"/>
      <c r="BY207" s="32"/>
      <c r="BZ207" s="32"/>
      <c r="CA207" s="32"/>
      <c r="CB207" s="32"/>
      <c r="CC207" s="32"/>
      <c r="CD207" s="32"/>
      <c r="CE207" s="32"/>
      <c r="CF207" s="32"/>
      <c r="CG207" s="32"/>
      <c r="CH207" s="32"/>
      <c r="CI207" s="32"/>
      <c r="CJ207" s="32"/>
      <c r="CK207" s="32"/>
      <c r="CL207" s="32"/>
      <c r="CM207" s="32"/>
      <c r="CN207" s="32"/>
      <c r="CO207" s="32"/>
      <c r="CP207" s="32"/>
      <c r="CQ207" s="32"/>
      <c r="CR207" s="32"/>
      <c r="CS207" s="32"/>
      <c r="CT207" s="32"/>
      <c r="CU207" s="32"/>
      <c r="CV207" s="32"/>
      <c r="CW207" s="32"/>
      <c r="CX207" s="32"/>
      <c r="CY207" s="32"/>
      <c r="CZ207" s="32"/>
      <c r="DA207" s="32"/>
      <c r="DB207" s="32"/>
      <c r="DC207" s="32"/>
      <c r="DD207" s="32"/>
      <c r="DE207" s="32"/>
      <c r="DF207" s="32"/>
      <c r="DG207" s="32"/>
      <c r="DH207" s="32"/>
      <c r="DI207" s="32"/>
      <c r="DJ207" s="32"/>
      <c r="DK207" s="32"/>
      <c r="DL207" s="32"/>
      <c r="DM207" s="32"/>
      <c r="DN207" s="32"/>
      <c r="DO207" s="32"/>
      <c r="DP207" s="32"/>
      <c r="DQ207" s="32"/>
      <c r="DR207" s="32"/>
      <c r="DS207" s="32"/>
      <c r="DT207" s="32"/>
      <c r="DU207" s="32"/>
      <c r="DV207" s="32"/>
      <c r="DW207" s="32"/>
      <c r="DX207" s="32"/>
      <c r="DY207" s="32"/>
      <c r="DZ207" s="32"/>
      <c r="EA207" s="32"/>
      <c r="EB207" s="32"/>
      <c r="EC207" s="32"/>
      <c r="ED207" s="32"/>
      <c r="EE207" s="32"/>
      <c r="EF207" s="32"/>
      <c r="EG207" s="32"/>
      <c r="EH207" s="32"/>
      <c r="EI207" s="32"/>
      <c r="EJ207" s="32"/>
      <c r="EK207" s="32"/>
      <c r="EL207" s="32"/>
      <c r="EM207" s="32"/>
      <c r="EN207" s="32"/>
      <c r="EO207" s="32"/>
      <c r="EP207" s="32"/>
      <c r="EQ207" s="32"/>
      <c r="ER207" s="32"/>
      <c r="ES207" s="32"/>
      <c r="ET207" s="32"/>
      <c r="EU207" s="32"/>
      <c r="EV207" s="32"/>
      <c r="EW207" s="32"/>
      <c r="EX207" s="32"/>
      <c r="EY207" s="32"/>
      <c r="EZ207" s="32"/>
      <c r="FA207" s="32"/>
      <c r="FB207" s="32"/>
      <c r="FC207" s="32"/>
      <c r="FD207" s="32"/>
      <c r="FE207" s="32"/>
      <c r="FF207" s="32"/>
      <c r="FG207" s="32"/>
      <c r="FH207" s="32"/>
      <c r="FI207" s="32"/>
      <c r="FJ207" s="32"/>
      <c r="FK207" s="32"/>
      <c r="FL207" s="32"/>
      <c r="FM207" s="32"/>
      <c r="FN207" s="32"/>
      <c r="FO207" s="32"/>
      <c r="FP207" s="32"/>
      <c r="FQ207" s="32"/>
      <c r="FR207" s="32"/>
      <c r="FS207" s="32"/>
      <c r="FT207" s="32"/>
      <c r="FU207" s="32"/>
      <c r="FV207" s="32"/>
      <c r="FW207" s="32"/>
      <c r="FX207" s="32"/>
      <c r="FY207" s="32"/>
      <c r="FZ207" s="32"/>
      <c r="GA207" s="32"/>
      <c r="GB207" s="32"/>
      <c r="GC207" s="32"/>
      <c r="GD207" s="32"/>
      <c r="GE207" s="32"/>
      <c r="GF207" s="32"/>
      <c r="GG207" s="32"/>
      <c r="GH207" s="32"/>
      <c r="GI207" s="32"/>
      <c r="GJ207" s="32"/>
      <c r="GK207" s="32"/>
      <c r="GL207" s="32"/>
      <c r="GM207" s="32"/>
      <c r="GN207" s="32"/>
      <c r="GO207" s="32"/>
      <c r="GP207" s="32"/>
      <c r="GQ207" s="32"/>
      <c r="GR207" s="32"/>
      <c r="GS207" s="32"/>
      <c r="GT207" s="32"/>
      <c r="GU207" s="32"/>
      <c r="GV207" s="32"/>
      <c r="GW207" s="32"/>
      <c r="GX207" s="32"/>
      <c r="GY207" s="32"/>
      <c r="GZ207" s="32"/>
      <c r="HA207" s="32"/>
      <c r="HB207" s="32"/>
      <c r="HC207" s="32"/>
      <c r="HD207" s="32"/>
      <c r="HE207" s="32"/>
      <c r="HF207" s="32"/>
      <c r="HG207" s="32"/>
      <c r="HH207" s="32"/>
      <c r="HI207" s="32"/>
      <c r="HJ207" s="32"/>
      <c r="HK207" s="32"/>
      <c r="HL207" s="32"/>
      <c r="HM207" s="32"/>
      <c r="HN207" s="32"/>
      <c r="HO207" s="32"/>
      <c r="HP207" s="32"/>
      <c r="HQ207" s="32"/>
      <c r="HR207" s="32"/>
      <c r="HS207" s="32"/>
      <c r="HT207" s="32"/>
      <c r="HU207" s="32"/>
      <c r="HV207" s="32"/>
      <c r="HW207" s="32"/>
      <c r="HX207" s="32"/>
      <c r="HY207" s="32"/>
      <c r="HZ207" s="32"/>
      <c r="IA207" s="32"/>
      <c r="IB207" s="32"/>
      <c r="IC207" s="32"/>
      <c r="ID207" s="32"/>
      <c r="IE207" s="32"/>
      <c r="IF207" s="32"/>
      <c r="IG207" s="32"/>
      <c r="IH207" s="32"/>
      <c r="II207" s="32"/>
      <c r="IJ207" s="32"/>
      <c r="IK207" s="32"/>
      <c r="IL207" s="32"/>
      <c r="IM207" s="32"/>
      <c r="IN207" s="32"/>
      <c r="IO207" s="32"/>
      <c r="IP207" s="32"/>
      <c r="IQ207" s="32"/>
      <c r="IR207" s="32"/>
      <c r="IS207" s="32"/>
      <c r="IT207" s="32"/>
      <c r="IU207" s="32"/>
      <c r="IV207" s="32"/>
    </row>
    <row r="208" spans="1:256" x14ac:dyDescent="0.25">
      <c r="A208" s="2"/>
      <c r="B208" s="32"/>
      <c r="C208" s="19"/>
      <c r="D208" s="32"/>
      <c r="E208" s="32"/>
      <c r="F208" s="32"/>
      <c r="G208" s="32"/>
      <c r="H208" s="32"/>
      <c r="I208" s="32"/>
      <c r="J208" s="32"/>
      <c r="K208" s="32"/>
      <c r="L208" s="32"/>
      <c r="M208" s="32"/>
      <c r="N208" s="32"/>
      <c r="O208" s="32"/>
      <c r="P208" s="32"/>
      <c r="Q208" s="32"/>
      <c r="R208" s="32"/>
      <c r="S208" s="32"/>
      <c r="T208" s="32"/>
      <c r="V208" s="32"/>
      <c r="W208" s="32"/>
      <c r="X208" s="32"/>
      <c r="Y208" s="32"/>
      <c r="Z208" s="32"/>
      <c r="AA208" s="32"/>
      <c r="AB208" s="32"/>
      <c r="AC208" s="32"/>
      <c r="AD208" s="32"/>
      <c r="AE208" s="32"/>
      <c r="AF208" s="32"/>
      <c r="AG208" s="32"/>
      <c r="AH208" s="32"/>
      <c r="AI208" s="32"/>
      <c r="AJ208" s="32"/>
      <c r="AK208" s="32"/>
      <c r="AL208" s="32"/>
      <c r="AM208" s="32"/>
      <c r="AN208" s="32"/>
      <c r="AO208" s="32"/>
      <c r="AP208" s="32"/>
      <c r="AQ208" s="32"/>
      <c r="AR208" s="32"/>
      <c r="AS208" s="32"/>
      <c r="AT208" s="32"/>
      <c r="AU208" s="32"/>
      <c r="AV208" s="32"/>
      <c r="AW208" s="32"/>
      <c r="AX208" s="32"/>
      <c r="AY208" s="32"/>
      <c r="AZ208" s="32"/>
      <c r="BA208" s="32"/>
      <c r="BB208" s="32"/>
      <c r="BC208" s="32"/>
      <c r="BD208" s="32"/>
      <c r="BE208" s="32"/>
      <c r="BF208" s="32"/>
      <c r="BG208" s="32"/>
      <c r="BH208" s="32"/>
      <c r="BI208" s="32"/>
      <c r="BJ208" s="32"/>
      <c r="BK208" s="32"/>
      <c r="BL208" s="32"/>
      <c r="BM208" s="32"/>
      <c r="BN208" s="32"/>
      <c r="BO208" s="32"/>
      <c r="BP208" s="32"/>
      <c r="BQ208" s="32"/>
      <c r="BR208" s="32"/>
      <c r="BS208" s="32"/>
      <c r="BT208" s="32"/>
      <c r="BU208" s="32"/>
      <c r="BV208" s="32"/>
      <c r="BW208" s="32"/>
      <c r="BX208" s="32"/>
      <c r="BY208" s="32"/>
      <c r="BZ208" s="32"/>
      <c r="CA208" s="32"/>
      <c r="CB208" s="32"/>
      <c r="CC208" s="32"/>
      <c r="CD208" s="32"/>
      <c r="CE208" s="32"/>
      <c r="CF208" s="32"/>
      <c r="CG208" s="32"/>
      <c r="CH208" s="32"/>
      <c r="CI208" s="32"/>
      <c r="CJ208" s="32"/>
      <c r="CK208" s="32"/>
      <c r="CL208" s="32"/>
      <c r="CM208" s="32"/>
      <c r="CN208" s="32"/>
      <c r="CO208" s="32"/>
      <c r="CP208" s="32"/>
      <c r="CQ208" s="32"/>
      <c r="CR208" s="32"/>
      <c r="CS208" s="32"/>
      <c r="CT208" s="32"/>
      <c r="CU208" s="32"/>
      <c r="CV208" s="32"/>
      <c r="CW208" s="32"/>
      <c r="CX208" s="32"/>
      <c r="CY208" s="32"/>
      <c r="CZ208" s="32"/>
      <c r="DA208" s="32"/>
      <c r="DB208" s="32"/>
      <c r="DC208" s="32"/>
      <c r="DD208" s="32"/>
      <c r="DE208" s="32"/>
      <c r="DF208" s="32"/>
      <c r="DG208" s="32"/>
      <c r="DH208" s="32"/>
      <c r="DI208" s="32"/>
      <c r="DJ208" s="32"/>
      <c r="DK208" s="32"/>
      <c r="DL208" s="32"/>
      <c r="DM208" s="32"/>
      <c r="DN208" s="32"/>
      <c r="DO208" s="32"/>
      <c r="DP208" s="32"/>
      <c r="DQ208" s="32"/>
      <c r="DR208" s="32"/>
      <c r="DS208" s="32"/>
      <c r="DT208" s="32"/>
      <c r="DU208" s="32"/>
      <c r="DV208" s="32"/>
      <c r="DW208" s="32"/>
      <c r="DX208" s="32"/>
      <c r="DY208" s="32"/>
      <c r="DZ208" s="32"/>
      <c r="EA208" s="32"/>
      <c r="EB208" s="32"/>
      <c r="EC208" s="32"/>
      <c r="ED208" s="32"/>
      <c r="EE208" s="32"/>
      <c r="EF208" s="32"/>
      <c r="EG208" s="32"/>
      <c r="EH208" s="32"/>
      <c r="EI208" s="32"/>
      <c r="EJ208" s="32"/>
      <c r="EK208" s="32"/>
      <c r="EL208" s="32"/>
      <c r="EM208" s="32"/>
      <c r="EN208" s="32"/>
      <c r="EO208" s="32"/>
      <c r="EP208" s="32"/>
      <c r="EQ208" s="32"/>
      <c r="ER208" s="32"/>
      <c r="ES208" s="32"/>
      <c r="ET208" s="32"/>
      <c r="EU208" s="32"/>
      <c r="EV208" s="32"/>
      <c r="EW208" s="32"/>
      <c r="EX208" s="32"/>
      <c r="EY208" s="32"/>
      <c r="EZ208" s="32"/>
      <c r="FA208" s="32"/>
      <c r="FB208" s="32"/>
      <c r="FC208" s="32"/>
      <c r="FD208" s="32"/>
      <c r="FE208" s="32"/>
      <c r="FF208" s="32"/>
      <c r="FG208" s="32"/>
      <c r="FH208" s="32"/>
      <c r="FI208" s="32"/>
      <c r="FJ208" s="32"/>
      <c r="FK208" s="32"/>
      <c r="FL208" s="32"/>
      <c r="FM208" s="32"/>
      <c r="FN208" s="32"/>
      <c r="FO208" s="32"/>
      <c r="FP208" s="32"/>
      <c r="FQ208" s="32"/>
      <c r="FR208" s="32"/>
      <c r="FS208" s="32"/>
      <c r="FT208" s="32"/>
      <c r="FU208" s="32"/>
      <c r="FV208" s="32"/>
      <c r="FW208" s="32"/>
      <c r="FX208" s="32"/>
      <c r="FY208" s="32"/>
      <c r="FZ208" s="32"/>
      <c r="GA208" s="32"/>
      <c r="GB208" s="32"/>
      <c r="GC208" s="32"/>
      <c r="GD208" s="32"/>
      <c r="GE208" s="32"/>
      <c r="GF208" s="32"/>
      <c r="GG208" s="32"/>
      <c r="GH208" s="32"/>
      <c r="GI208" s="32"/>
      <c r="GJ208" s="32"/>
      <c r="GK208" s="32"/>
      <c r="GL208" s="32"/>
      <c r="GM208" s="32"/>
      <c r="GN208" s="32"/>
      <c r="GO208" s="32"/>
      <c r="GP208" s="32"/>
      <c r="GQ208" s="32"/>
      <c r="GR208" s="32"/>
      <c r="GS208" s="32"/>
      <c r="GT208" s="32"/>
      <c r="GU208" s="32"/>
      <c r="GV208" s="32"/>
      <c r="GW208" s="32"/>
      <c r="GX208" s="32"/>
      <c r="GY208" s="32"/>
      <c r="GZ208" s="32"/>
      <c r="HA208" s="32"/>
      <c r="HB208" s="32"/>
      <c r="HC208" s="32"/>
      <c r="HD208" s="32"/>
      <c r="HE208" s="32"/>
      <c r="HF208" s="32"/>
      <c r="HG208" s="32"/>
      <c r="HH208" s="32"/>
      <c r="HI208" s="32"/>
      <c r="HJ208" s="32"/>
      <c r="HK208" s="32"/>
      <c r="HL208" s="32"/>
      <c r="HM208" s="32"/>
      <c r="HN208" s="32"/>
      <c r="HO208" s="32"/>
      <c r="HP208" s="32"/>
      <c r="HQ208" s="32"/>
      <c r="HR208" s="32"/>
      <c r="HS208" s="32"/>
      <c r="HT208" s="32"/>
      <c r="HU208" s="32"/>
      <c r="HV208" s="32"/>
      <c r="HW208" s="32"/>
      <c r="HX208" s="32"/>
      <c r="HY208" s="32"/>
      <c r="HZ208" s="32"/>
      <c r="IA208" s="32"/>
      <c r="IB208" s="32"/>
      <c r="IC208" s="32"/>
      <c r="ID208" s="32"/>
      <c r="IE208" s="32"/>
      <c r="IF208" s="32"/>
      <c r="IG208" s="32"/>
      <c r="IH208" s="32"/>
      <c r="II208" s="32"/>
      <c r="IJ208" s="32"/>
      <c r="IK208" s="32"/>
      <c r="IL208" s="32"/>
      <c r="IM208" s="32"/>
      <c r="IN208" s="32"/>
      <c r="IO208" s="32"/>
      <c r="IP208" s="32"/>
      <c r="IQ208" s="32"/>
      <c r="IR208" s="32"/>
      <c r="IS208" s="32"/>
      <c r="IT208" s="32"/>
      <c r="IU208" s="32"/>
      <c r="IV208" s="32"/>
    </row>
    <row r="209" spans="1:256" x14ac:dyDescent="0.25">
      <c r="A209" s="2"/>
      <c r="B209" s="32"/>
      <c r="C209" s="19"/>
      <c r="D209" s="32"/>
      <c r="E209" s="32"/>
      <c r="F209" s="32"/>
      <c r="G209" s="32"/>
      <c r="H209" s="32"/>
      <c r="I209" s="32"/>
      <c r="J209" s="32"/>
      <c r="K209" s="32"/>
      <c r="L209" s="32"/>
      <c r="M209" s="32"/>
      <c r="N209" s="32"/>
      <c r="O209" s="32"/>
      <c r="P209" s="32"/>
      <c r="Q209" s="32"/>
      <c r="R209" s="32"/>
      <c r="S209" s="32"/>
      <c r="T209" s="32"/>
      <c r="V209" s="32"/>
      <c r="W209" s="32"/>
      <c r="X209" s="32"/>
      <c r="Y209" s="32"/>
      <c r="Z209" s="32"/>
      <c r="AA209" s="32"/>
      <c r="AB209" s="32"/>
      <c r="AC209" s="32"/>
      <c r="AD209" s="32"/>
      <c r="AE209" s="32"/>
      <c r="AF209" s="32"/>
      <c r="AG209" s="32"/>
      <c r="AH209" s="32"/>
      <c r="AI209" s="32"/>
      <c r="AJ209" s="32"/>
      <c r="AK209" s="32"/>
      <c r="AL209" s="32"/>
      <c r="AM209" s="32"/>
      <c r="AN209" s="32"/>
      <c r="AO209" s="32"/>
      <c r="AP209" s="32"/>
      <c r="AQ209" s="32"/>
      <c r="AR209" s="32"/>
      <c r="AS209" s="32"/>
      <c r="AT209" s="32"/>
      <c r="AU209" s="32"/>
      <c r="AV209" s="32"/>
      <c r="AW209" s="32"/>
      <c r="AX209" s="32"/>
      <c r="AY209" s="32"/>
      <c r="AZ209" s="32"/>
      <c r="BA209" s="32"/>
      <c r="BB209" s="32"/>
      <c r="BC209" s="32"/>
      <c r="BD209" s="32"/>
      <c r="BE209" s="32"/>
      <c r="BF209" s="32"/>
      <c r="BG209" s="32"/>
      <c r="BH209" s="32"/>
      <c r="BI209" s="32"/>
      <c r="BJ209" s="32"/>
      <c r="BK209" s="32"/>
      <c r="BL209" s="32"/>
      <c r="BM209" s="32"/>
      <c r="BN209" s="32"/>
      <c r="BO209" s="32"/>
      <c r="BP209" s="32"/>
      <c r="BQ209" s="32"/>
      <c r="BR209" s="32"/>
      <c r="BS209" s="32"/>
      <c r="BT209" s="32"/>
      <c r="BU209" s="32"/>
      <c r="BV209" s="32"/>
      <c r="BW209" s="32"/>
      <c r="BX209" s="32"/>
      <c r="BY209" s="32"/>
      <c r="BZ209" s="32"/>
      <c r="CA209" s="32"/>
      <c r="CB209" s="32"/>
      <c r="CC209" s="32"/>
      <c r="CD209" s="32"/>
      <c r="CE209" s="32"/>
      <c r="CF209" s="32"/>
      <c r="CG209" s="32"/>
      <c r="CH209" s="32"/>
      <c r="CI209" s="32"/>
      <c r="CJ209" s="32"/>
      <c r="CK209" s="32"/>
      <c r="CL209" s="32"/>
      <c r="CM209" s="32"/>
      <c r="CN209" s="32"/>
      <c r="CO209" s="32"/>
      <c r="CP209" s="32"/>
      <c r="CQ209" s="32"/>
      <c r="CR209" s="32"/>
      <c r="CS209" s="32"/>
      <c r="CT209" s="32"/>
      <c r="CU209" s="32"/>
      <c r="CV209" s="32"/>
      <c r="CW209" s="32"/>
      <c r="CX209" s="32"/>
      <c r="CY209" s="32"/>
      <c r="CZ209" s="32"/>
      <c r="DA209" s="32"/>
      <c r="DB209" s="32"/>
      <c r="DC209" s="32"/>
      <c r="DD209" s="32"/>
      <c r="DE209" s="32"/>
      <c r="DF209" s="32"/>
      <c r="DG209" s="32"/>
      <c r="DH209" s="32"/>
      <c r="DI209" s="32"/>
      <c r="DJ209" s="32"/>
      <c r="DK209" s="32"/>
      <c r="DL209" s="32"/>
      <c r="DM209" s="32"/>
      <c r="DN209" s="32"/>
      <c r="DO209" s="32"/>
      <c r="DP209" s="32"/>
      <c r="DQ209" s="32"/>
      <c r="DR209" s="32"/>
      <c r="DS209" s="32"/>
      <c r="DT209" s="32"/>
      <c r="DU209" s="32"/>
      <c r="DV209" s="32"/>
      <c r="DW209" s="32"/>
      <c r="DX209" s="32"/>
      <c r="DY209" s="32"/>
      <c r="DZ209" s="32"/>
      <c r="EA209" s="32"/>
      <c r="EB209" s="32"/>
      <c r="EC209" s="32"/>
      <c r="ED209" s="32"/>
      <c r="EE209" s="32"/>
      <c r="EF209" s="32"/>
      <c r="EG209" s="32"/>
      <c r="EH209" s="32"/>
      <c r="EI209" s="32"/>
      <c r="EJ209" s="32"/>
      <c r="EK209" s="32"/>
      <c r="EL209" s="32"/>
      <c r="EM209" s="32"/>
      <c r="EN209" s="32"/>
      <c r="EO209" s="32"/>
      <c r="EP209" s="32"/>
      <c r="EQ209" s="32"/>
      <c r="ER209" s="32"/>
      <c r="ES209" s="32"/>
      <c r="ET209" s="32"/>
      <c r="EU209" s="32"/>
      <c r="EV209" s="32"/>
      <c r="EW209" s="32"/>
      <c r="EX209" s="32"/>
      <c r="EY209" s="32"/>
      <c r="EZ209" s="32"/>
      <c r="FA209" s="32"/>
      <c r="FB209" s="32"/>
      <c r="FC209" s="32"/>
      <c r="FD209" s="32"/>
      <c r="FE209" s="32"/>
      <c r="FF209" s="32"/>
      <c r="FG209" s="32"/>
      <c r="FH209" s="32"/>
      <c r="FI209" s="32"/>
      <c r="FJ209" s="32"/>
      <c r="FK209" s="32"/>
      <c r="FL209" s="32"/>
      <c r="FM209" s="32"/>
      <c r="FN209" s="32"/>
      <c r="FO209" s="32"/>
      <c r="FP209" s="32"/>
      <c r="FQ209" s="32"/>
      <c r="FR209" s="32"/>
      <c r="FS209" s="32"/>
      <c r="FT209" s="32"/>
      <c r="FU209" s="32"/>
      <c r="FV209" s="32"/>
      <c r="FW209" s="32"/>
      <c r="FX209" s="32"/>
      <c r="FY209" s="32"/>
      <c r="FZ209" s="32"/>
      <c r="GA209" s="32"/>
      <c r="GB209" s="32"/>
      <c r="GC209" s="32"/>
      <c r="GD209" s="32"/>
      <c r="GE209" s="32"/>
      <c r="GF209" s="32"/>
      <c r="GG209" s="32"/>
      <c r="GH209" s="32"/>
      <c r="GI209" s="32"/>
      <c r="GJ209" s="32"/>
      <c r="GK209" s="32"/>
      <c r="GL209" s="32"/>
      <c r="GM209" s="32"/>
      <c r="GN209" s="32"/>
      <c r="GO209" s="32"/>
      <c r="GP209" s="32"/>
      <c r="GQ209" s="32"/>
      <c r="GR209" s="32"/>
      <c r="GS209" s="32"/>
      <c r="GT209" s="32"/>
      <c r="GU209" s="32"/>
      <c r="GV209" s="32"/>
      <c r="GW209" s="32"/>
      <c r="GX209" s="32"/>
      <c r="GY209" s="32"/>
      <c r="GZ209" s="32"/>
      <c r="HA209" s="32"/>
      <c r="HB209" s="32"/>
      <c r="HC209" s="32"/>
      <c r="HD209" s="32"/>
      <c r="HE209" s="32"/>
      <c r="HF209" s="32"/>
      <c r="HG209" s="32"/>
      <c r="HH209" s="32"/>
      <c r="HI209" s="32"/>
      <c r="HJ209" s="32"/>
      <c r="HK209" s="32"/>
      <c r="HL209" s="32"/>
      <c r="HM209" s="32"/>
      <c r="HN209" s="32"/>
      <c r="HO209" s="32"/>
      <c r="HP209" s="32"/>
      <c r="HQ209" s="32"/>
      <c r="HR209" s="32"/>
      <c r="HS209" s="32"/>
      <c r="HT209" s="32"/>
      <c r="HU209" s="32"/>
      <c r="HV209" s="32"/>
      <c r="HW209" s="32"/>
      <c r="HX209" s="32"/>
      <c r="HY209" s="32"/>
      <c r="HZ209" s="32"/>
      <c r="IA209" s="32"/>
      <c r="IB209" s="32"/>
      <c r="IC209" s="32"/>
      <c r="ID209" s="32"/>
      <c r="IE209" s="32"/>
      <c r="IF209" s="32"/>
      <c r="IG209" s="32"/>
      <c r="IH209" s="32"/>
      <c r="II209" s="32"/>
      <c r="IJ209" s="32"/>
      <c r="IK209" s="32"/>
      <c r="IL209" s="32"/>
      <c r="IM209" s="32"/>
      <c r="IN209" s="32"/>
      <c r="IO209" s="32"/>
      <c r="IP209" s="32"/>
      <c r="IQ209" s="32"/>
      <c r="IR209" s="32"/>
      <c r="IS209" s="32"/>
      <c r="IT209" s="32"/>
      <c r="IU209" s="32"/>
      <c r="IV209" s="32"/>
    </row>
    <row r="210" spans="1:256" x14ac:dyDescent="0.25">
      <c r="A210" s="2"/>
      <c r="B210" s="32"/>
      <c r="C210" s="19"/>
      <c r="D210" s="32"/>
      <c r="E210" s="32"/>
      <c r="F210" s="32"/>
      <c r="G210" s="32"/>
      <c r="H210" s="32"/>
      <c r="I210" s="32"/>
      <c r="J210" s="32"/>
      <c r="K210" s="32"/>
      <c r="L210" s="32"/>
      <c r="M210" s="32"/>
      <c r="N210" s="32"/>
      <c r="O210" s="32"/>
      <c r="P210" s="32"/>
      <c r="Q210" s="32"/>
      <c r="R210" s="32"/>
      <c r="S210" s="32"/>
      <c r="T210" s="32"/>
      <c r="V210" s="32"/>
      <c r="W210" s="32"/>
      <c r="X210" s="32"/>
      <c r="Y210" s="32"/>
      <c r="Z210" s="32"/>
      <c r="AA210" s="32"/>
      <c r="AB210" s="32"/>
      <c r="AC210" s="32"/>
      <c r="AD210" s="32"/>
      <c r="AE210" s="32"/>
      <c r="AF210" s="32"/>
      <c r="AG210" s="32"/>
      <c r="AH210" s="32"/>
      <c r="AI210" s="32"/>
      <c r="AJ210" s="32"/>
      <c r="AK210" s="32"/>
      <c r="AL210" s="32"/>
      <c r="AM210" s="32"/>
      <c r="AN210" s="32"/>
      <c r="AO210" s="32"/>
      <c r="AP210" s="32"/>
      <c r="AQ210" s="32"/>
      <c r="AR210" s="32"/>
      <c r="AS210" s="32"/>
      <c r="AT210" s="32"/>
      <c r="AU210" s="32"/>
      <c r="AV210" s="32"/>
      <c r="AW210" s="32"/>
      <c r="AX210" s="32"/>
      <c r="AY210" s="32"/>
      <c r="AZ210" s="32"/>
      <c r="BA210" s="32"/>
      <c r="BB210" s="32"/>
      <c r="BC210" s="32"/>
      <c r="BD210" s="32"/>
      <c r="BE210" s="32"/>
      <c r="BF210" s="32"/>
      <c r="BG210" s="32"/>
      <c r="BH210" s="32"/>
      <c r="BI210" s="32"/>
      <c r="BJ210" s="32"/>
      <c r="BK210" s="32"/>
      <c r="BL210" s="32"/>
      <c r="BM210" s="32"/>
      <c r="BN210" s="32"/>
      <c r="BO210" s="32"/>
      <c r="BP210" s="32"/>
      <c r="BQ210" s="32"/>
      <c r="BR210" s="32"/>
      <c r="BS210" s="32"/>
      <c r="BT210" s="32"/>
      <c r="BU210" s="32"/>
      <c r="BV210" s="32"/>
      <c r="BW210" s="32"/>
      <c r="BX210" s="32"/>
      <c r="BY210" s="32"/>
      <c r="BZ210" s="32"/>
      <c r="CA210" s="32"/>
      <c r="CB210" s="32"/>
      <c r="CC210" s="32"/>
      <c r="CD210" s="32"/>
      <c r="CE210" s="32"/>
      <c r="CF210" s="32"/>
      <c r="CG210" s="32"/>
      <c r="CH210" s="32"/>
      <c r="CI210" s="32"/>
      <c r="CJ210" s="32"/>
      <c r="CK210" s="32"/>
      <c r="CL210" s="32"/>
      <c r="CM210" s="32"/>
      <c r="CN210" s="32"/>
      <c r="CO210" s="32"/>
      <c r="CP210" s="32"/>
      <c r="CQ210" s="32"/>
      <c r="CR210" s="32"/>
      <c r="CS210" s="32"/>
      <c r="CT210" s="32"/>
      <c r="CU210" s="32"/>
      <c r="CV210" s="32"/>
      <c r="CW210" s="32"/>
      <c r="CX210" s="32"/>
      <c r="CY210" s="32"/>
      <c r="CZ210" s="32"/>
      <c r="DA210" s="32"/>
      <c r="DB210" s="32"/>
      <c r="DC210" s="32"/>
      <c r="DD210" s="32"/>
      <c r="DE210" s="32"/>
      <c r="DF210" s="32"/>
      <c r="DG210" s="32"/>
      <c r="DH210" s="32"/>
      <c r="DI210" s="32"/>
      <c r="DJ210" s="32"/>
      <c r="DK210" s="32"/>
      <c r="DL210" s="32"/>
      <c r="DM210" s="32"/>
      <c r="DN210" s="32"/>
      <c r="DO210" s="32"/>
      <c r="DP210" s="32"/>
      <c r="DQ210" s="32"/>
      <c r="DR210" s="32"/>
      <c r="DS210" s="32"/>
      <c r="DT210" s="32"/>
      <c r="DU210" s="32"/>
      <c r="DV210" s="32"/>
      <c r="DW210" s="32"/>
      <c r="DX210" s="32"/>
      <c r="DY210" s="32"/>
      <c r="DZ210" s="32"/>
      <c r="EA210" s="32"/>
      <c r="EB210" s="32"/>
      <c r="EC210" s="32"/>
      <c r="ED210" s="32"/>
      <c r="EE210" s="32"/>
      <c r="EF210" s="32"/>
      <c r="EG210" s="32"/>
      <c r="EH210" s="32"/>
      <c r="EI210" s="32"/>
      <c r="EJ210" s="32"/>
      <c r="EK210" s="32"/>
      <c r="EL210" s="32"/>
      <c r="EM210" s="32"/>
      <c r="EN210" s="32"/>
      <c r="EO210" s="32"/>
      <c r="EP210" s="32"/>
      <c r="EQ210" s="32"/>
      <c r="ER210" s="32"/>
      <c r="ES210" s="32"/>
      <c r="ET210" s="32"/>
      <c r="EU210" s="32"/>
      <c r="EV210" s="32"/>
      <c r="EW210" s="32"/>
      <c r="EX210" s="32"/>
      <c r="EY210" s="32"/>
      <c r="EZ210" s="32"/>
      <c r="FA210" s="32"/>
      <c r="FB210" s="32"/>
      <c r="FC210" s="32"/>
      <c r="FD210" s="32"/>
      <c r="FE210" s="32"/>
      <c r="FF210" s="32"/>
      <c r="FG210" s="32"/>
      <c r="FH210" s="32"/>
      <c r="FI210" s="32"/>
      <c r="FJ210" s="32"/>
      <c r="FK210" s="32"/>
      <c r="FL210" s="32"/>
      <c r="FM210" s="32"/>
      <c r="FN210" s="32"/>
      <c r="FO210" s="32"/>
      <c r="FP210" s="32"/>
      <c r="FQ210" s="32"/>
      <c r="FR210" s="32"/>
      <c r="FS210" s="32"/>
      <c r="FT210" s="32"/>
      <c r="FU210" s="32"/>
      <c r="FV210" s="32"/>
      <c r="FW210" s="32"/>
      <c r="FX210" s="32"/>
      <c r="FY210" s="32"/>
      <c r="FZ210" s="32"/>
      <c r="GA210" s="32"/>
      <c r="GB210" s="32"/>
      <c r="GC210" s="32"/>
      <c r="GD210" s="32"/>
      <c r="GE210" s="32"/>
      <c r="GF210" s="32"/>
      <c r="GG210" s="32"/>
      <c r="GH210" s="32"/>
      <c r="GI210" s="32"/>
      <c r="GJ210" s="32"/>
      <c r="GK210" s="32"/>
      <c r="GL210" s="32"/>
      <c r="GM210" s="32"/>
      <c r="GN210" s="32"/>
      <c r="GO210" s="32"/>
      <c r="GP210" s="32"/>
      <c r="GQ210" s="32"/>
      <c r="GR210" s="32"/>
      <c r="GS210" s="32"/>
      <c r="GT210" s="32"/>
      <c r="GU210" s="32"/>
      <c r="GV210" s="32"/>
      <c r="GW210" s="32"/>
      <c r="GX210" s="32"/>
      <c r="GY210" s="32"/>
      <c r="GZ210" s="32"/>
      <c r="HA210" s="32"/>
      <c r="HB210" s="32"/>
      <c r="HC210" s="32"/>
      <c r="HD210" s="32"/>
      <c r="HE210" s="32"/>
      <c r="HF210" s="32"/>
      <c r="HG210" s="32"/>
      <c r="HH210" s="32"/>
      <c r="HI210" s="32"/>
      <c r="HJ210" s="32"/>
      <c r="HK210" s="32"/>
      <c r="HL210" s="32"/>
      <c r="HM210" s="32"/>
      <c r="HN210" s="32"/>
      <c r="HO210" s="32"/>
      <c r="HP210" s="32"/>
      <c r="HQ210" s="32"/>
      <c r="HR210" s="32"/>
      <c r="HS210" s="32"/>
      <c r="HT210" s="32"/>
      <c r="HU210" s="32"/>
      <c r="HV210" s="32"/>
      <c r="HW210" s="32"/>
      <c r="HX210" s="32"/>
      <c r="HY210" s="32"/>
      <c r="HZ210" s="32"/>
      <c r="IA210" s="32"/>
      <c r="IB210" s="32"/>
      <c r="IC210" s="32"/>
      <c r="ID210" s="32"/>
      <c r="IE210" s="32"/>
      <c r="IF210" s="32"/>
      <c r="IG210" s="32"/>
      <c r="IH210" s="32"/>
      <c r="II210" s="32"/>
      <c r="IJ210" s="32"/>
      <c r="IK210" s="32"/>
      <c r="IL210" s="32"/>
      <c r="IM210" s="32"/>
      <c r="IN210" s="32"/>
      <c r="IO210" s="32"/>
      <c r="IP210" s="32"/>
      <c r="IQ210" s="32"/>
      <c r="IR210" s="32"/>
      <c r="IS210" s="32"/>
      <c r="IT210" s="32"/>
      <c r="IU210" s="32"/>
      <c r="IV210" s="32"/>
    </row>
    <row r="211" spans="1:256" x14ac:dyDescent="0.25">
      <c r="A211" s="2"/>
      <c r="B211" s="32"/>
      <c r="C211" s="19"/>
      <c r="D211" s="32"/>
      <c r="E211" s="32"/>
      <c r="F211" s="32"/>
      <c r="G211" s="32"/>
      <c r="H211" s="32"/>
      <c r="I211" s="32"/>
      <c r="J211" s="32"/>
      <c r="K211" s="32"/>
      <c r="L211" s="32"/>
      <c r="M211" s="32"/>
      <c r="N211" s="32"/>
      <c r="O211" s="32"/>
      <c r="P211" s="32"/>
      <c r="Q211" s="32"/>
      <c r="R211" s="32"/>
      <c r="S211" s="32"/>
      <c r="T211" s="32"/>
      <c r="V211" s="32"/>
      <c r="W211" s="32"/>
      <c r="X211" s="32"/>
      <c r="Y211" s="32"/>
      <c r="Z211" s="32"/>
      <c r="AA211" s="32"/>
      <c r="AB211" s="32"/>
      <c r="AC211" s="32"/>
      <c r="AD211" s="32"/>
      <c r="AE211" s="32"/>
      <c r="AF211" s="32"/>
      <c r="AG211" s="32"/>
      <c r="AH211" s="32"/>
      <c r="AI211" s="32"/>
      <c r="AJ211" s="32"/>
      <c r="AK211" s="32"/>
      <c r="AL211" s="32"/>
      <c r="AM211" s="32"/>
      <c r="AN211" s="32"/>
      <c r="AO211" s="32"/>
      <c r="AP211" s="32"/>
      <c r="AQ211" s="32"/>
      <c r="AR211" s="32"/>
      <c r="AS211" s="32"/>
      <c r="AT211" s="32"/>
      <c r="AU211" s="32"/>
      <c r="AV211" s="32"/>
      <c r="AW211" s="32"/>
      <c r="AX211" s="32"/>
      <c r="AY211" s="32"/>
      <c r="AZ211" s="32"/>
      <c r="BA211" s="32"/>
      <c r="BB211" s="32"/>
      <c r="BC211" s="32"/>
      <c r="BD211" s="32"/>
      <c r="BE211" s="32"/>
      <c r="BF211" s="32"/>
      <c r="BG211" s="32"/>
      <c r="BH211" s="32"/>
      <c r="BI211" s="32"/>
      <c r="BJ211" s="32"/>
      <c r="BK211" s="32"/>
      <c r="BL211" s="32"/>
      <c r="BM211" s="32"/>
      <c r="BN211" s="32"/>
      <c r="BO211" s="32"/>
      <c r="BP211" s="32"/>
      <c r="BQ211" s="32"/>
      <c r="BR211" s="32"/>
      <c r="BS211" s="32"/>
      <c r="BT211" s="32"/>
      <c r="BU211" s="32"/>
      <c r="BV211" s="32"/>
      <c r="BW211" s="32"/>
      <c r="BX211" s="32"/>
      <c r="BY211" s="32"/>
      <c r="BZ211" s="32"/>
      <c r="CA211" s="32"/>
      <c r="CB211" s="32"/>
      <c r="CC211" s="32"/>
      <c r="CD211" s="32"/>
      <c r="CE211" s="32"/>
      <c r="CF211" s="32"/>
      <c r="CG211" s="32"/>
      <c r="CH211" s="32"/>
      <c r="CI211" s="32"/>
      <c r="CJ211" s="32"/>
      <c r="CK211" s="32"/>
      <c r="CL211" s="32"/>
      <c r="CM211" s="32"/>
      <c r="CN211" s="32"/>
      <c r="CO211" s="32"/>
      <c r="CP211" s="32"/>
      <c r="CQ211" s="32"/>
      <c r="CR211" s="32"/>
      <c r="CS211" s="32"/>
      <c r="CT211" s="32"/>
      <c r="CU211" s="32"/>
      <c r="CV211" s="32"/>
      <c r="CW211" s="32"/>
      <c r="CX211" s="32"/>
      <c r="CY211" s="32"/>
      <c r="CZ211" s="32"/>
      <c r="DA211" s="32"/>
      <c r="DB211" s="32"/>
      <c r="DC211" s="32"/>
      <c r="DD211" s="32"/>
      <c r="DE211" s="32"/>
      <c r="DF211" s="32"/>
      <c r="DG211" s="32"/>
      <c r="DH211" s="32"/>
      <c r="DI211" s="32"/>
      <c r="DJ211" s="32"/>
      <c r="DK211" s="32"/>
      <c r="DL211" s="32"/>
      <c r="DM211" s="32"/>
      <c r="DN211" s="32"/>
      <c r="DO211" s="32"/>
      <c r="DP211" s="32"/>
      <c r="DQ211" s="32"/>
      <c r="DR211" s="32"/>
      <c r="DS211" s="32"/>
      <c r="DT211" s="32"/>
      <c r="DU211" s="32"/>
      <c r="DV211" s="32"/>
      <c r="DW211" s="32"/>
      <c r="DX211" s="32"/>
      <c r="DY211" s="32"/>
      <c r="DZ211" s="32"/>
      <c r="EA211" s="32"/>
      <c r="EB211" s="32"/>
      <c r="EC211" s="32"/>
      <c r="ED211" s="32"/>
      <c r="EE211" s="32"/>
      <c r="EF211" s="32"/>
      <c r="EG211" s="32"/>
      <c r="EH211" s="32"/>
      <c r="EI211" s="32"/>
      <c r="EJ211" s="32"/>
      <c r="EK211" s="32"/>
      <c r="EL211" s="32"/>
      <c r="EM211" s="32"/>
      <c r="EN211" s="32"/>
      <c r="EO211" s="32"/>
      <c r="EP211" s="32"/>
      <c r="EQ211" s="32"/>
      <c r="ER211" s="32"/>
      <c r="ES211" s="32"/>
      <c r="ET211" s="32"/>
      <c r="EU211" s="32"/>
      <c r="EV211" s="32"/>
      <c r="EW211" s="32"/>
      <c r="EX211" s="32"/>
      <c r="EY211" s="32"/>
      <c r="EZ211" s="32"/>
      <c r="FA211" s="32"/>
      <c r="FB211" s="32"/>
      <c r="FC211" s="32"/>
      <c r="FD211" s="32"/>
      <c r="FE211" s="32"/>
      <c r="FF211" s="32"/>
      <c r="FG211" s="32"/>
      <c r="FH211" s="32"/>
      <c r="FI211" s="32"/>
      <c r="FJ211" s="32"/>
      <c r="FK211" s="32"/>
      <c r="FL211" s="32"/>
      <c r="FM211" s="32"/>
      <c r="FN211" s="32"/>
      <c r="FO211" s="32"/>
      <c r="FP211" s="32"/>
      <c r="FQ211" s="32"/>
      <c r="FR211" s="32"/>
      <c r="FS211" s="32"/>
      <c r="FT211" s="32"/>
      <c r="FU211" s="32"/>
      <c r="FV211" s="32"/>
      <c r="FW211" s="32"/>
      <c r="FX211" s="32"/>
      <c r="FY211" s="32"/>
      <c r="FZ211" s="32"/>
      <c r="GA211" s="32"/>
      <c r="GB211" s="32"/>
      <c r="GC211" s="32"/>
      <c r="GD211" s="32"/>
      <c r="GE211" s="32"/>
      <c r="GF211" s="32"/>
      <c r="GG211" s="32"/>
      <c r="GH211" s="32"/>
      <c r="GI211" s="32"/>
      <c r="GJ211" s="32"/>
      <c r="GK211" s="32"/>
      <c r="GL211" s="32"/>
      <c r="GM211" s="32"/>
      <c r="GN211" s="32"/>
      <c r="GO211" s="32"/>
      <c r="GP211" s="32"/>
      <c r="GQ211" s="32"/>
      <c r="GR211" s="32"/>
      <c r="GS211" s="32"/>
      <c r="GT211" s="32"/>
      <c r="GU211" s="32"/>
      <c r="GV211" s="32"/>
      <c r="GW211" s="32"/>
      <c r="GX211" s="32"/>
      <c r="GY211" s="32"/>
      <c r="GZ211" s="32"/>
      <c r="HA211" s="32"/>
      <c r="HB211" s="32"/>
      <c r="HC211" s="32"/>
      <c r="HD211" s="32"/>
      <c r="HE211" s="32"/>
      <c r="HF211" s="32"/>
      <c r="HG211" s="32"/>
      <c r="HH211" s="32"/>
      <c r="HI211" s="32"/>
      <c r="HJ211" s="32"/>
      <c r="HK211" s="32"/>
      <c r="HL211" s="32"/>
      <c r="HM211" s="32"/>
      <c r="HN211" s="32"/>
      <c r="HO211" s="32"/>
      <c r="HP211" s="32"/>
      <c r="HQ211" s="32"/>
      <c r="HR211" s="32"/>
      <c r="HS211" s="32"/>
      <c r="HT211" s="32"/>
      <c r="HU211" s="32"/>
      <c r="HV211" s="32"/>
      <c r="HW211" s="32"/>
      <c r="HX211" s="32"/>
      <c r="HY211" s="32"/>
      <c r="HZ211" s="32"/>
      <c r="IA211" s="32"/>
      <c r="IB211" s="32"/>
      <c r="IC211" s="32"/>
      <c r="ID211" s="32"/>
      <c r="IE211" s="32"/>
      <c r="IF211" s="32"/>
      <c r="IG211" s="32"/>
      <c r="IH211" s="32"/>
      <c r="II211" s="32"/>
      <c r="IJ211" s="32"/>
      <c r="IK211" s="32"/>
      <c r="IL211" s="32"/>
      <c r="IM211" s="32"/>
      <c r="IN211" s="32"/>
      <c r="IO211" s="32"/>
      <c r="IP211" s="32"/>
      <c r="IQ211" s="32"/>
      <c r="IR211" s="32"/>
      <c r="IS211" s="32"/>
      <c r="IT211" s="32"/>
      <c r="IU211" s="32"/>
      <c r="IV211" s="32"/>
    </row>
    <row r="212" spans="1:256" x14ac:dyDescent="0.25">
      <c r="A212" s="2"/>
      <c r="B212" s="32"/>
      <c r="C212" s="19"/>
      <c r="D212" s="32"/>
      <c r="E212" s="32"/>
      <c r="F212" s="32"/>
      <c r="G212" s="32"/>
      <c r="H212" s="32"/>
      <c r="I212" s="32"/>
      <c r="J212" s="32"/>
      <c r="K212" s="32"/>
      <c r="L212" s="32"/>
      <c r="M212" s="32"/>
      <c r="N212" s="32"/>
      <c r="O212" s="32"/>
      <c r="P212" s="32"/>
      <c r="Q212" s="32"/>
      <c r="R212" s="32"/>
      <c r="S212" s="32"/>
      <c r="T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c r="AR212" s="32"/>
      <c r="AS212" s="32"/>
      <c r="AT212" s="32"/>
      <c r="AU212" s="32"/>
      <c r="AV212" s="32"/>
      <c r="AW212" s="32"/>
      <c r="AX212" s="32"/>
      <c r="AY212" s="32"/>
      <c r="AZ212" s="32"/>
      <c r="BA212" s="32"/>
      <c r="BB212" s="32"/>
      <c r="BC212" s="32"/>
      <c r="BD212" s="32"/>
      <c r="BE212" s="32"/>
      <c r="BF212" s="32"/>
      <c r="BG212" s="32"/>
      <c r="BH212" s="32"/>
      <c r="BI212" s="32"/>
      <c r="BJ212" s="32"/>
      <c r="BK212" s="32"/>
      <c r="BL212" s="32"/>
      <c r="BM212" s="32"/>
      <c r="BN212" s="32"/>
      <c r="BO212" s="32"/>
      <c r="BP212" s="32"/>
      <c r="BQ212" s="32"/>
      <c r="BR212" s="32"/>
      <c r="BS212" s="32"/>
      <c r="BT212" s="32"/>
      <c r="BU212" s="32"/>
      <c r="BV212" s="32"/>
      <c r="BW212" s="32"/>
      <c r="BX212" s="32"/>
      <c r="BY212" s="32"/>
      <c r="BZ212" s="32"/>
      <c r="CA212" s="32"/>
      <c r="CB212" s="32"/>
      <c r="CC212" s="32"/>
      <c r="CD212" s="32"/>
      <c r="CE212" s="32"/>
      <c r="CF212" s="32"/>
      <c r="CG212" s="32"/>
      <c r="CH212" s="32"/>
      <c r="CI212" s="32"/>
      <c r="CJ212" s="32"/>
      <c r="CK212" s="32"/>
      <c r="CL212" s="32"/>
      <c r="CM212" s="32"/>
      <c r="CN212" s="32"/>
      <c r="CO212" s="32"/>
      <c r="CP212" s="32"/>
      <c r="CQ212" s="32"/>
      <c r="CR212" s="32"/>
      <c r="CS212" s="32"/>
      <c r="CT212" s="32"/>
      <c r="CU212" s="32"/>
      <c r="CV212" s="32"/>
      <c r="CW212" s="32"/>
      <c r="CX212" s="32"/>
      <c r="CY212" s="32"/>
      <c r="CZ212" s="32"/>
      <c r="DA212" s="32"/>
      <c r="DB212" s="32"/>
      <c r="DC212" s="32"/>
      <c r="DD212" s="32"/>
      <c r="DE212" s="32"/>
      <c r="DF212" s="32"/>
      <c r="DG212" s="32"/>
      <c r="DH212" s="32"/>
      <c r="DI212" s="32"/>
      <c r="DJ212" s="32"/>
      <c r="DK212" s="32"/>
      <c r="DL212" s="32"/>
      <c r="DM212" s="32"/>
      <c r="DN212" s="32"/>
      <c r="DO212" s="32"/>
      <c r="DP212" s="32"/>
      <c r="DQ212" s="32"/>
      <c r="DR212" s="32"/>
      <c r="DS212" s="32"/>
      <c r="DT212" s="32"/>
      <c r="DU212" s="32"/>
      <c r="DV212" s="32"/>
      <c r="DW212" s="32"/>
      <c r="DX212" s="32"/>
      <c r="DY212" s="32"/>
      <c r="DZ212" s="32"/>
      <c r="EA212" s="32"/>
      <c r="EB212" s="32"/>
      <c r="EC212" s="32"/>
      <c r="ED212" s="32"/>
      <c r="EE212" s="32"/>
      <c r="EF212" s="32"/>
      <c r="EG212" s="32"/>
      <c r="EH212" s="32"/>
      <c r="EI212" s="32"/>
      <c r="EJ212" s="32"/>
      <c r="EK212" s="32"/>
      <c r="EL212" s="32"/>
      <c r="EM212" s="32"/>
      <c r="EN212" s="32"/>
      <c r="EO212" s="32"/>
      <c r="EP212" s="32"/>
      <c r="EQ212" s="32"/>
      <c r="ER212" s="32"/>
      <c r="ES212" s="32"/>
      <c r="ET212" s="32"/>
      <c r="EU212" s="32"/>
      <c r="EV212" s="32"/>
      <c r="EW212" s="32"/>
      <c r="EX212" s="32"/>
      <c r="EY212" s="32"/>
      <c r="EZ212" s="32"/>
      <c r="FA212" s="32"/>
      <c r="FB212" s="32"/>
      <c r="FC212" s="32"/>
      <c r="FD212" s="32"/>
      <c r="FE212" s="32"/>
      <c r="FF212" s="32"/>
      <c r="FG212" s="32"/>
      <c r="FH212" s="32"/>
      <c r="FI212" s="32"/>
      <c r="FJ212" s="32"/>
      <c r="FK212" s="32"/>
      <c r="FL212" s="32"/>
      <c r="FM212" s="32"/>
      <c r="FN212" s="32"/>
      <c r="FO212" s="32"/>
      <c r="FP212" s="32"/>
      <c r="FQ212" s="32"/>
      <c r="FR212" s="32"/>
      <c r="FS212" s="32"/>
      <c r="FT212" s="32"/>
      <c r="FU212" s="32"/>
      <c r="FV212" s="32"/>
      <c r="FW212" s="32"/>
      <c r="FX212" s="32"/>
      <c r="FY212" s="32"/>
      <c r="FZ212" s="32"/>
      <c r="GA212" s="32"/>
      <c r="GB212" s="32"/>
      <c r="GC212" s="32"/>
      <c r="GD212" s="32"/>
      <c r="GE212" s="32"/>
      <c r="GF212" s="32"/>
      <c r="GG212" s="32"/>
      <c r="GH212" s="32"/>
      <c r="GI212" s="32"/>
      <c r="GJ212" s="32"/>
      <c r="GK212" s="32"/>
      <c r="GL212" s="32"/>
      <c r="GM212" s="32"/>
      <c r="GN212" s="32"/>
      <c r="GO212" s="32"/>
      <c r="GP212" s="32"/>
      <c r="GQ212" s="32"/>
      <c r="GR212" s="32"/>
      <c r="GS212" s="32"/>
      <c r="GT212" s="32"/>
      <c r="GU212" s="32"/>
      <c r="GV212" s="32"/>
      <c r="GW212" s="32"/>
      <c r="GX212" s="32"/>
      <c r="GY212" s="32"/>
      <c r="GZ212" s="32"/>
      <c r="HA212" s="32"/>
      <c r="HB212" s="32"/>
      <c r="HC212" s="32"/>
      <c r="HD212" s="32"/>
      <c r="HE212" s="32"/>
      <c r="HF212" s="32"/>
      <c r="HG212" s="32"/>
      <c r="HH212" s="32"/>
      <c r="HI212" s="32"/>
      <c r="HJ212" s="32"/>
      <c r="HK212" s="32"/>
      <c r="HL212" s="32"/>
      <c r="HM212" s="32"/>
      <c r="HN212" s="32"/>
      <c r="HO212" s="32"/>
      <c r="HP212" s="32"/>
      <c r="HQ212" s="32"/>
      <c r="HR212" s="32"/>
      <c r="HS212" s="32"/>
      <c r="HT212" s="32"/>
      <c r="HU212" s="32"/>
      <c r="HV212" s="32"/>
      <c r="HW212" s="32"/>
      <c r="HX212" s="32"/>
      <c r="HY212" s="32"/>
      <c r="HZ212" s="32"/>
      <c r="IA212" s="32"/>
      <c r="IB212" s="32"/>
      <c r="IC212" s="32"/>
      <c r="ID212" s="32"/>
      <c r="IE212" s="32"/>
      <c r="IF212" s="32"/>
      <c r="IG212" s="32"/>
      <c r="IH212" s="32"/>
      <c r="II212" s="32"/>
      <c r="IJ212" s="32"/>
      <c r="IK212" s="32"/>
      <c r="IL212" s="32"/>
      <c r="IM212" s="32"/>
      <c r="IN212" s="32"/>
      <c r="IO212" s="32"/>
      <c r="IP212" s="32"/>
      <c r="IQ212" s="32"/>
      <c r="IR212" s="32"/>
      <c r="IS212" s="32"/>
      <c r="IT212" s="32"/>
      <c r="IU212" s="32"/>
      <c r="IV212" s="32"/>
    </row>
    <row r="213" spans="1:256" x14ac:dyDescent="0.25">
      <c r="A213" s="2"/>
      <c r="B213" s="32"/>
      <c r="C213" s="19"/>
      <c r="D213" s="32"/>
      <c r="E213" s="32"/>
      <c r="F213" s="32"/>
      <c r="G213" s="32"/>
      <c r="H213" s="32"/>
      <c r="I213" s="32"/>
      <c r="J213" s="32"/>
      <c r="K213" s="32"/>
      <c r="L213" s="32"/>
      <c r="M213" s="32"/>
      <c r="N213" s="32"/>
      <c r="O213" s="32"/>
      <c r="P213" s="32"/>
      <c r="Q213" s="32"/>
      <c r="R213" s="32"/>
      <c r="S213" s="32"/>
      <c r="T213" s="32"/>
      <c r="V213" s="32"/>
      <c r="W213" s="32"/>
      <c r="X213" s="32"/>
      <c r="Y213" s="32"/>
      <c r="Z213" s="32"/>
      <c r="AA213" s="32"/>
      <c r="AB213" s="32"/>
      <c r="AC213" s="32"/>
      <c r="AD213" s="32"/>
      <c r="AE213" s="32"/>
      <c r="AF213" s="32"/>
      <c r="AG213" s="32"/>
      <c r="AH213" s="32"/>
      <c r="AI213" s="32"/>
      <c r="AJ213" s="32"/>
      <c r="AK213" s="32"/>
      <c r="AL213" s="32"/>
      <c r="AM213" s="32"/>
      <c r="AN213" s="32"/>
      <c r="AO213" s="32"/>
      <c r="AP213" s="32"/>
      <c r="AQ213" s="32"/>
      <c r="AR213" s="32"/>
      <c r="AS213" s="32"/>
      <c r="AT213" s="32"/>
      <c r="AU213" s="32"/>
      <c r="AV213" s="32"/>
      <c r="AW213" s="32"/>
      <c r="AX213" s="32"/>
      <c r="AY213" s="32"/>
      <c r="AZ213" s="32"/>
      <c r="BA213" s="32"/>
      <c r="BB213" s="32"/>
      <c r="BC213" s="32"/>
      <c r="BD213" s="32"/>
      <c r="BE213" s="32"/>
      <c r="BF213" s="32"/>
      <c r="BG213" s="32"/>
      <c r="BH213" s="32"/>
      <c r="BI213" s="32"/>
      <c r="BJ213" s="32"/>
      <c r="BK213" s="32"/>
      <c r="BL213" s="32"/>
      <c r="BM213" s="32"/>
      <c r="BN213" s="32"/>
      <c r="BO213" s="32"/>
      <c r="BP213" s="32"/>
      <c r="BQ213" s="32"/>
      <c r="BR213" s="32"/>
      <c r="BS213" s="32"/>
      <c r="BT213" s="32"/>
      <c r="BU213" s="32"/>
      <c r="BV213" s="32"/>
      <c r="BW213" s="32"/>
      <c r="BX213" s="32"/>
      <c r="BY213" s="32"/>
      <c r="BZ213" s="32"/>
      <c r="CA213" s="32"/>
      <c r="CB213" s="32"/>
      <c r="CC213" s="32"/>
      <c r="CD213" s="32"/>
      <c r="CE213" s="32"/>
      <c r="CF213" s="32"/>
      <c r="CG213" s="32"/>
      <c r="CH213" s="32"/>
      <c r="CI213" s="32"/>
      <c r="CJ213" s="32"/>
      <c r="CK213" s="32"/>
      <c r="CL213" s="32"/>
      <c r="CM213" s="32"/>
      <c r="CN213" s="32"/>
      <c r="CO213" s="32"/>
      <c r="CP213" s="32"/>
      <c r="CQ213" s="32"/>
      <c r="CR213" s="32"/>
      <c r="CS213" s="32"/>
      <c r="CT213" s="32"/>
      <c r="CU213" s="32"/>
      <c r="CV213" s="32"/>
      <c r="CW213" s="32"/>
      <c r="CX213" s="32"/>
      <c r="CY213" s="32"/>
      <c r="CZ213" s="32"/>
      <c r="DA213" s="32"/>
      <c r="DB213" s="32"/>
      <c r="DC213" s="32"/>
      <c r="DD213" s="32"/>
      <c r="DE213" s="32"/>
      <c r="DF213" s="32"/>
      <c r="DG213" s="32"/>
      <c r="DH213" s="32"/>
      <c r="DI213" s="32"/>
      <c r="DJ213" s="32"/>
      <c r="DK213" s="32"/>
      <c r="DL213" s="32"/>
      <c r="DM213" s="32"/>
      <c r="DN213" s="32"/>
      <c r="DO213" s="32"/>
      <c r="DP213" s="32"/>
      <c r="DQ213" s="32"/>
      <c r="DR213" s="32"/>
      <c r="DS213" s="32"/>
      <c r="DT213" s="32"/>
      <c r="DU213" s="32"/>
      <c r="DV213" s="32"/>
      <c r="DW213" s="32"/>
      <c r="DX213" s="32"/>
      <c r="DY213" s="32"/>
      <c r="DZ213" s="32"/>
      <c r="EA213" s="32"/>
      <c r="EB213" s="32"/>
      <c r="EC213" s="32"/>
      <c r="ED213" s="32"/>
      <c r="EE213" s="32"/>
      <c r="EF213" s="32"/>
      <c r="EG213" s="32"/>
      <c r="EH213" s="32"/>
      <c r="EI213" s="32"/>
      <c r="EJ213" s="32"/>
      <c r="EK213" s="32"/>
      <c r="EL213" s="32"/>
      <c r="EM213" s="32"/>
      <c r="EN213" s="32"/>
      <c r="EO213" s="32"/>
      <c r="EP213" s="32"/>
      <c r="EQ213" s="32"/>
      <c r="ER213" s="32"/>
      <c r="ES213" s="32"/>
      <c r="ET213" s="32"/>
      <c r="EU213" s="32"/>
      <c r="EV213" s="32"/>
      <c r="EW213" s="32"/>
      <c r="EX213" s="32"/>
      <c r="EY213" s="32"/>
      <c r="EZ213" s="32"/>
      <c r="FA213" s="32"/>
      <c r="FB213" s="32"/>
      <c r="FC213" s="32"/>
      <c r="FD213" s="32"/>
      <c r="FE213" s="32"/>
      <c r="FF213" s="32"/>
      <c r="FG213" s="32"/>
      <c r="FH213" s="32"/>
      <c r="FI213" s="32"/>
      <c r="FJ213" s="32"/>
      <c r="FK213" s="32"/>
      <c r="FL213" s="32"/>
      <c r="FM213" s="32"/>
      <c r="FN213" s="32"/>
      <c r="FO213" s="32"/>
      <c r="FP213" s="32"/>
      <c r="FQ213" s="32"/>
      <c r="FR213" s="32"/>
      <c r="FS213" s="32"/>
      <c r="FT213" s="32"/>
      <c r="FU213" s="32"/>
      <c r="FV213" s="32"/>
      <c r="FW213" s="32"/>
      <c r="FX213" s="32"/>
      <c r="FY213" s="32"/>
      <c r="FZ213" s="32"/>
      <c r="GA213" s="32"/>
      <c r="GB213" s="32"/>
      <c r="GC213" s="32"/>
      <c r="GD213" s="32"/>
      <c r="GE213" s="32"/>
      <c r="GF213" s="32"/>
      <c r="GG213" s="32"/>
      <c r="GH213" s="32"/>
      <c r="GI213" s="32"/>
      <c r="GJ213" s="32"/>
      <c r="GK213" s="32"/>
      <c r="GL213" s="32"/>
      <c r="GM213" s="32"/>
      <c r="GN213" s="32"/>
      <c r="GO213" s="32"/>
      <c r="GP213" s="32"/>
      <c r="GQ213" s="32"/>
      <c r="GR213" s="32"/>
      <c r="GS213" s="32"/>
      <c r="GT213" s="32"/>
      <c r="GU213" s="32"/>
      <c r="GV213" s="32"/>
      <c r="GW213" s="32"/>
      <c r="GX213" s="32"/>
      <c r="GY213" s="32"/>
      <c r="GZ213" s="32"/>
      <c r="HA213" s="32"/>
      <c r="HB213" s="32"/>
      <c r="HC213" s="32"/>
      <c r="HD213" s="32"/>
      <c r="HE213" s="32"/>
      <c r="HF213" s="32"/>
      <c r="HG213" s="32"/>
      <c r="HH213" s="32"/>
      <c r="HI213" s="32"/>
      <c r="HJ213" s="32"/>
      <c r="HK213" s="32"/>
      <c r="HL213" s="32"/>
      <c r="HM213" s="32"/>
      <c r="HN213" s="32"/>
      <c r="HO213" s="32"/>
      <c r="HP213" s="32"/>
      <c r="HQ213" s="32"/>
      <c r="HR213" s="32"/>
      <c r="HS213" s="32"/>
      <c r="HT213" s="32"/>
      <c r="HU213" s="32"/>
      <c r="HV213" s="32"/>
      <c r="HW213" s="32"/>
      <c r="HX213" s="32"/>
      <c r="HY213" s="32"/>
      <c r="HZ213" s="32"/>
      <c r="IA213" s="32"/>
      <c r="IB213" s="32"/>
      <c r="IC213" s="32"/>
      <c r="ID213" s="32"/>
      <c r="IE213" s="32"/>
      <c r="IF213" s="32"/>
      <c r="IG213" s="32"/>
      <c r="IH213" s="32"/>
      <c r="II213" s="32"/>
      <c r="IJ213" s="32"/>
      <c r="IK213" s="32"/>
      <c r="IL213" s="32"/>
      <c r="IM213" s="32"/>
      <c r="IN213" s="32"/>
      <c r="IO213" s="32"/>
      <c r="IP213" s="32"/>
      <c r="IQ213" s="32"/>
      <c r="IR213" s="32"/>
      <c r="IS213" s="32"/>
      <c r="IT213" s="32"/>
      <c r="IU213" s="32"/>
      <c r="IV213" s="32"/>
    </row>
    <row r="214" spans="1:256" x14ac:dyDescent="0.25">
      <c r="A214" s="2"/>
      <c r="B214" s="32"/>
      <c r="C214" s="19"/>
      <c r="D214" s="32"/>
      <c r="E214" s="32"/>
      <c r="F214" s="32"/>
      <c r="G214" s="32"/>
      <c r="H214" s="32"/>
      <c r="I214" s="32"/>
      <c r="J214" s="32"/>
      <c r="K214" s="32"/>
      <c r="L214" s="32"/>
      <c r="M214" s="32"/>
      <c r="N214" s="32"/>
      <c r="O214" s="32"/>
      <c r="P214" s="32"/>
      <c r="Q214" s="32"/>
      <c r="R214" s="32"/>
      <c r="S214" s="32"/>
      <c r="T214" s="32"/>
      <c r="V214" s="32"/>
      <c r="W214" s="32"/>
      <c r="X214" s="32"/>
      <c r="Y214" s="32"/>
      <c r="Z214" s="32"/>
      <c r="AA214" s="32"/>
      <c r="AB214" s="32"/>
      <c r="AC214" s="32"/>
      <c r="AD214" s="32"/>
      <c r="AE214" s="32"/>
      <c r="AF214" s="32"/>
      <c r="AG214" s="32"/>
      <c r="AH214" s="32"/>
      <c r="AI214" s="32"/>
      <c r="AJ214" s="32"/>
      <c r="AK214" s="32"/>
      <c r="AL214" s="32"/>
      <c r="AM214" s="32"/>
      <c r="AN214" s="32"/>
      <c r="AO214" s="32"/>
      <c r="AP214" s="32"/>
      <c r="AQ214" s="32"/>
      <c r="AR214" s="32"/>
      <c r="AS214" s="32"/>
      <c r="AT214" s="32"/>
      <c r="AU214" s="32"/>
      <c r="AV214" s="32"/>
      <c r="AW214" s="32"/>
      <c r="AX214" s="32"/>
      <c r="AY214" s="32"/>
      <c r="AZ214" s="32"/>
      <c r="BA214" s="32"/>
      <c r="BB214" s="32"/>
      <c r="BC214" s="32"/>
      <c r="BD214" s="32"/>
      <c r="BE214" s="32"/>
      <c r="BF214" s="32"/>
      <c r="BG214" s="32"/>
      <c r="BH214" s="32"/>
      <c r="BI214" s="32"/>
      <c r="BJ214" s="32"/>
      <c r="BK214" s="32"/>
      <c r="BL214" s="32"/>
      <c r="BM214" s="32"/>
      <c r="BN214" s="32"/>
      <c r="BO214" s="32"/>
      <c r="BP214" s="32"/>
      <c r="BQ214" s="32"/>
      <c r="BR214" s="32"/>
      <c r="BS214" s="32"/>
      <c r="BT214" s="32"/>
      <c r="BU214" s="32"/>
      <c r="BV214" s="32"/>
      <c r="BW214" s="32"/>
      <c r="BX214" s="32"/>
      <c r="BY214" s="32"/>
      <c r="BZ214" s="32"/>
      <c r="CA214" s="32"/>
      <c r="CB214" s="32"/>
      <c r="CC214" s="32"/>
      <c r="CD214" s="32"/>
      <c r="CE214" s="32"/>
      <c r="CF214" s="32"/>
      <c r="CG214" s="32"/>
      <c r="CH214" s="32"/>
      <c r="CI214" s="32"/>
      <c r="CJ214" s="32"/>
      <c r="CK214" s="32"/>
      <c r="CL214" s="32"/>
      <c r="CM214" s="32"/>
      <c r="CN214" s="32"/>
      <c r="CO214" s="32"/>
      <c r="CP214" s="32"/>
      <c r="CQ214" s="32"/>
      <c r="CR214" s="32"/>
      <c r="CS214" s="32"/>
      <c r="CT214" s="32"/>
      <c r="CU214" s="32"/>
      <c r="CV214" s="32"/>
      <c r="CW214" s="32"/>
      <c r="CX214" s="32"/>
      <c r="CY214" s="32"/>
      <c r="CZ214" s="32"/>
      <c r="DA214" s="32"/>
      <c r="DB214" s="32"/>
      <c r="DC214" s="32"/>
      <c r="DD214" s="32"/>
      <c r="DE214" s="32"/>
      <c r="DF214" s="32"/>
      <c r="DG214" s="32"/>
      <c r="DH214" s="32"/>
      <c r="DI214" s="32"/>
      <c r="DJ214" s="32"/>
      <c r="DK214" s="32"/>
      <c r="DL214" s="32"/>
      <c r="DM214" s="32"/>
      <c r="DN214" s="32"/>
      <c r="DO214" s="32"/>
      <c r="DP214" s="32"/>
      <c r="DQ214" s="32"/>
      <c r="DR214" s="32"/>
      <c r="DS214" s="32"/>
      <c r="DT214" s="32"/>
      <c r="DU214" s="32"/>
      <c r="DV214" s="32"/>
      <c r="DW214" s="32"/>
      <c r="DX214" s="32"/>
      <c r="DY214" s="32"/>
      <c r="DZ214" s="32"/>
      <c r="EA214" s="32"/>
      <c r="EB214" s="32"/>
      <c r="EC214" s="32"/>
      <c r="ED214" s="32"/>
      <c r="EE214" s="32"/>
      <c r="EF214" s="32"/>
      <c r="EG214" s="32"/>
      <c r="EH214" s="32"/>
      <c r="EI214" s="32"/>
      <c r="EJ214" s="32"/>
      <c r="EK214" s="32"/>
      <c r="EL214" s="32"/>
      <c r="EM214" s="32"/>
      <c r="EN214" s="32"/>
      <c r="EO214" s="32"/>
      <c r="EP214" s="32"/>
      <c r="EQ214" s="32"/>
      <c r="ER214" s="32"/>
      <c r="ES214" s="32"/>
      <c r="ET214" s="32"/>
      <c r="EU214" s="32"/>
      <c r="EV214" s="32"/>
      <c r="EW214" s="32"/>
      <c r="EX214" s="32"/>
      <c r="EY214" s="32"/>
      <c r="EZ214" s="32"/>
      <c r="FA214" s="32"/>
      <c r="FB214" s="32"/>
      <c r="FC214" s="32"/>
      <c r="FD214" s="32"/>
      <c r="FE214" s="32"/>
      <c r="FF214" s="32"/>
      <c r="FG214" s="32"/>
      <c r="FH214" s="32"/>
      <c r="FI214" s="32"/>
      <c r="FJ214" s="32"/>
      <c r="FK214" s="32"/>
      <c r="FL214" s="32"/>
      <c r="FM214" s="32"/>
      <c r="FN214" s="32"/>
      <c r="FO214" s="32"/>
      <c r="FP214" s="32"/>
      <c r="FQ214" s="32"/>
      <c r="FR214" s="32"/>
      <c r="FS214" s="32"/>
      <c r="FT214" s="32"/>
      <c r="FU214" s="32"/>
      <c r="FV214" s="32"/>
      <c r="FW214" s="32"/>
      <c r="FX214" s="32"/>
      <c r="FY214" s="32"/>
      <c r="FZ214" s="32"/>
      <c r="GA214" s="32"/>
      <c r="GB214" s="32"/>
      <c r="GC214" s="32"/>
      <c r="GD214" s="32"/>
      <c r="GE214" s="32"/>
      <c r="GF214" s="32"/>
      <c r="GG214" s="32"/>
      <c r="GH214" s="32"/>
      <c r="GI214" s="32"/>
      <c r="GJ214" s="32"/>
      <c r="GK214" s="32"/>
      <c r="GL214" s="32"/>
      <c r="GM214" s="32"/>
      <c r="GN214" s="32"/>
      <c r="GO214" s="32"/>
      <c r="GP214" s="32"/>
      <c r="GQ214" s="32"/>
      <c r="GR214" s="32"/>
      <c r="GS214" s="32"/>
      <c r="GT214" s="32"/>
      <c r="GU214" s="32"/>
      <c r="GV214" s="32"/>
      <c r="GW214" s="32"/>
      <c r="GX214" s="32"/>
      <c r="GY214" s="32"/>
      <c r="GZ214" s="32"/>
      <c r="HA214" s="32"/>
      <c r="HB214" s="32"/>
      <c r="HC214" s="32"/>
      <c r="HD214" s="32"/>
      <c r="HE214" s="32"/>
      <c r="HF214" s="32"/>
      <c r="HG214" s="32"/>
      <c r="HH214" s="32"/>
      <c r="HI214" s="32"/>
      <c r="HJ214" s="32"/>
      <c r="HK214" s="32"/>
      <c r="HL214" s="32"/>
      <c r="HM214" s="32"/>
      <c r="HN214" s="32"/>
      <c r="HO214" s="32"/>
      <c r="HP214" s="32"/>
      <c r="HQ214" s="32"/>
      <c r="HR214" s="32"/>
      <c r="HS214" s="32"/>
      <c r="HT214" s="32"/>
      <c r="HU214" s="32"/>
      <c r="HV214" s="32"/>
      <c r="HW214" s="32"/>
      <c r="HX214" s="32"/>
      <c r="HY214" s="32"/>
      <c r="HZ214" s="32"/>
      <c r="IA214" s="32"/>
      <c r="IB214" s="32"/>
      <c r="IC214" s="32"/>
      <c r="ID214" s="32"/>
      <c r="IE214" s="32"/>
      <c r="IF214" s="32"/>
      <c r="IG214" s="32"/>
      <c r="IH214" s="32"/>
      <c r="II214" s="32"/>
      <c r="IJ214" s="32"/>
      <c r="IK214" s="32"/>
      <c r="IL214" s="32"/>
      <c r="IM214" s="32"/>
      <c r="IN214" s="32"/>
      <c r="IO214" s="32"/>
      <c r="IP214" s="32"/>
      <c r="IQ214" s="32"/>
      <c r="IR214" s="32"/>
      <c r="IS214" s="32"/>
      <c r="IT214" s="32"/>
      <c r="IU214" s="32"/>
      <c r="IV214" s="32"/>
    </row>
    <row r="215" spans="1:256" x14ac:dyDescent="0.25">
      <c r="A215" s="2"/>
      <c r="B215" s="32"/>
      <c r="C215" s="19"/>
      <c r="D215" s="32"/>
      <c r="E215" s="32"/>
      <c r="F215" s="32"/>
      <c r="G215" s="32"/>
      <c r="H215" s="32"/>
      <c r="I215" s="32"/>
      <c r="J215" s="32"/>
      <c r="K215" s="32"/>
      <c r="L215" s="32"/>
      <c r="M215" s="32"/>
      <c r="N215" s="32"/>
      <c r="O215" s="32"/>
      <c r="P215" s="32"/>
      <c r="Q215" s="32"/>
      <c r="R215" s="32"/>
      <c r="S215" s="32"/>
      <c r="T215" s="32"/>
      <c r="V215" s="32"/>
      <c r="W215" s="32"/>
      <c r="X215" s="32"/>
      <c r="Y215" s="32"/>
      <c r="Z215" s="32"/>
      <c r="AA215" s="32"/>
      <c r="AB215" s="32"/>
      <c r="AC215" s="32"/>
      <c r="AD215" s="32"/>
      <c r="AE215" s="32"/>
      <c r="AF215" s="32"/>
      <c r="AG215" s="32"/>
      <c r="AH215" s="32"/>
      <c r="AI215" s="32"/>
      <c r="AJ215" s="32"/>
      <c r="AK215" s="32"/>
      <c r="AL215" s="32"/>
      <c r="AM215" s="32"/>
      <c r="AN215" s="32"/>
      <c r="AO215" s="32"/>
      <c r="AP215" s="32"/>
      <c r="AQ215" s="32"/>
      <c r="AR215" s="32"/>
      <c r="AS215" s="32"/>
      <c r="AT215" s="32"/>
      <c r="AU215" s="32"/>
      <c r="AV215" s="32"/>
      <c r="AW215" s="32"/>
      <c r="AX215" s="32"/>
      <c r="AY215" s="32"/>
      <c r="AZ215" s="32"/>
      <c r="BA215" s="32"/>
      <c r="BB215" s="32"/>
      <c r="BC215" s="32"/>
      <c r="BD215" s="32"/>
      <c r="BE215" s="32"/>
      <c r="BF215" s="32"/>
      <c r="BG215" s="32"/>
      <c r="BH215" s="32"/>
      <c r="BI215" s="32"/>
      <c r="BJ215" s="32"/>
      <c r="BK215" s="32"/>
      <c r="BL215" s="32"/>
      <c r="BM215" s="32"/>
      <c r="BN215" s="32"/>
      <c r="BO215" s="32"/>
      <c r="BP215" s="32"/>
      <c r="BQ215" s="32"/>
      <c r="BR215" s="32"/>
      <c r="BS215" s="32"/>
      <c r="BT215" s="32"/>
      <c r="BU215" s="32"/>
      <c r="BV215" s="32"/>
      <c r="BW215" s="32"/>
      <c r="BX215" s="32"/>
      <c r="BY215" s="32"/>
      <c r="BZ215" s="32"/>
      <c r="CA215" s="32"/>
      <c r="CB215" s="32"/>
      <c r="CC215" s="32"/>
      <c r="CD215" s="32"/>
      <c r="CE215" s="32"/>
      <c r="CF215" s="32"/>
      <c r="CG215" s="32"/>
      <c r="CH215" s="32"/>
      <c r="CI215" s="32"/>
      <c r="CJ215" s="32"/>
      <c r="CK215" s="32"/>
      <c r="CL215" s="32"/>
      <c r="CM215" s="32"/>
      <c r="CN215" s="32"/>
      <c r="CO215" s="32"/>
      <c r="CP215" s="32"/>
      <c r="CQ215" s="32"/>
      <c r="CR215" s="32"/>
      <c r="CS215" s="32"/>
      <c r="CT215" s="32"/>
      <c r="CU215" s="32"/>
      <c r="CV215" s="32"/>
      <c r="CW215" s="32"/>
      <c r="CX215" s="32"/>
      <c r="CY215" s="32"/>
      <c r="CZ215" s="32"/>
      <c r="DA215" s="32"/>
      <c r="DB215" s="32"/>
      <c r="DC215" s="32"/>
      <c r="DD215" s="32"/>
      <c r="DE215" s="32"/>
      <c r="DF215" s="32"/>
      <c r="DG215" s="32"/>
      <c r="DH215" s="32"/>
      <c r="DI215" s="32"/>
      <c r="DJ215" s="32"/>
      <c r="DK215" s="32"/>
      <c r="DL215" s="32"/>
      <c r="DM215" s="32"/>
      <c r="DN215" s="32"/>
      <c r="DO215" s="32"/>
      <c r="DP215" s="32"/>
      <c r="DQ215" s="32"/>
      <c r="DR215" s="32"/>
      <c r="DS215" s="32"/>
      <c r="DT215" s="32"/>
      <c r="DU215" s="32"/>
      <c r="DV215" s="32"/>
      <c r="DW215" s="32"/>
      <c r="DX215" s="32"/>
      <c r="DY215" s="32"/>
      <c r="DZ215" s="32"/>
      <c r="EA215" s="32"/>
      <c r="EB215" s="32"/>
      <c r="EC215" s="32"/>
      <c r="ED215" s="32"/>
      <c r="EE215" s="32"/>
      <c r="EF215" s="32"/>
      <c r="EG215" s="32"/>
      <c r="EH215" s="32"/>
      <c r="EI215" s="32"/>
      <c r="EJ215" s="32"/>
      <c r="EK215" s="32"/>
      <c r="EL215" s="32"/>
      <c r="EM215" s="32"/>
      <c r="EN215" s="32"/>
      <c r="EO215" s="32"/>
      <c r="EP215" s="32"/>
      <c r="EQ215" s="32"/>
      <c r="ER215" s="32"/>
      <c r="ES215" s="32"/>
      <c r="ET215" s="32"/>
      <c r="EU215" s="32"/>
      <c r="EV215" s="32"/>
      <c r="EW215" s="32"/>
      <c r="EX215" s="32"/>
      <c r="EY215" s="32"/>
      <c r="EZ215" s="32"/>
      <c r="FA215" s="32"/>
      <c r="FB215" s="32"/>
      <c r="FC215" s="32"/>
      <c r="FD215" s="32"/>
      <c r="FE215" s="32"/>
      <c r="FF215" s="32"/>
      <c r="FG215" s="32"/>
      <c r="FH215" s="32"/>
      <c r="FI215" s="32"/>
      <c r="FJ215" s="32"/>
      <c r="FK215" s="32"/>
      <c r="FL215" s="32"/>
      <c r="FM215" s="32"/>
      <c r="FN215" s="32"/>
      <c r="FO215" s="32"/>
      <c r="FP215" s="32"/>
      <c r="FQ215" s="32"/>
      <c r="FR215" s="32"/>
      <c r="FS215" s="32"/>
      <c r="FT215" s="32"/>
      <c r="FU215" s="32"/>
      <c r="FV215" s="32"/>
      <c r="FW215" s="32"/>
      <c r="FX215" s="32"/>
      <c r="FY215" s="32"/>
      <c r="FZ215" s="32"/>
      <c r="GA215" s="32"/>
      <c r="GB215" s="32"/>
      <c r="GC215" s="32"/>
      <c r="GD215" s="32"/>
      <c r="GE215" s="32"/>
      <c r="GF215" s="32"/>
      <c r="GG215" s="32"/>
      <c r="GH215" s="32"/>
      <c r="GI215" s="32"/>
      <c r="GJ215" s="32"/>
      <c r="GK215" s="32"/>
      <c r="GL215" s="32"/>
      <c r="GM215" s="32"/>
      <c r="GN215" s="32"/>
      <c r="GO215" s="32"/>
      <c r="GP215" s="32"/>
      <c r="GQ215" s="32"/>
      <c r="GR215" s="32"/>
      <c r="GS215" s="32"/>
      <c r="GT215" s="32"/>
      <c r="GU215" s="32"/>
      <c r="GV215" s="32"/>
      <c r="GW215" s="32"/>
      <c r="GX215" s="32"/>
      <c r="GY215" s="32"/>
      <c r="GZ215" s="32"/>
      <c r="HA215" s="32"/>
      <c r="HB215" s="32"/>
      <c r="HC215" s="32"/>
      <c r="HD215" s="32"/>
      <c r="HE215" s="32"/>
      <c r="HF215" s="32"/>
      <c r="HG215" s="32"/>
      <c r="HH215" s="32"/>
      <c r="HI215" s="32"/>
      <c r="HJ215" s="32"/>
      <c r="HK215" s="32"/>
      <c r="HL215" s="32"/>
      <c r="HM215" s="32"/>
      <c r="HN215" s="32"/>
      <c r="HO215" s="32"/>
      <c r="HP215" s="32"/>
      <c r="HQ215" s="32"/>
      <c r="HR215" s="32"/>
      <c r="HS215" s="32"/>
      <c r="HT215" s="32"/>
      <c r="HU215" s="32"/>
      <c r="HV215" s="32"/>
      <c r="HW215" s="32"/>
      <c r="HX215" s="32"/>
      <c r="HY215" s="32"/>
      <c r="HZ215" s="32"/>
      <c r="IA215" s="32"/>
      <c r="IB215" s="32"/>
      <c r="IC215" s="32"/>
      <c r="ID215" s="32"/>
      <c r="IE215" s="32"/>
      <c r="IF215" s="32"/>
      <c r="IG215" s="32"/>
      <c r="IH215" s="32"/>
      <c r="II215" s="32"/>
      <c r="IJ215" s="32"/>
      <c r="IK215" s="32"/>
      <c r="IL215" s="32"/>
      <c r="IM215" s="32"/>
      <c r="IN215" s="32"/>
      <c r="IO215" s="32"/>
      <c r="IP215" s="32"/>
      <c r="IQ215" s="32"/>
      <c r="IR215" s="32"/>
      <c r="IS215" s="32"/>
      <c r="IT215" s="32"/>
      <c r="IU215" s="32"/>
      <c r="IV215" s="32"/>
    </row>
    <row r="216" spans="1:256" x14ac:dyDescent="0.25">
      <c r="A216" s="2"/>
      <c r="B216" s="32"/>
      <c r="C216" s="19"/>
      <c r="D216" s="32"/>
      <c r="E216" s="32"/>
      <c r="F216" s="32"/>
      <c r="G216" s="32"/>
      <c r="H216" s="32"/>
      <c r="I216" s="32"/>
      <c r="J216" s="32"/>
      <c r="K216" s="32"/>
      <c r="L216" s="32"/>
      <c r="M216" s="32"/>
      <c r="N216" s="32"/>
      <c r="O216" s="32"/>
      <c r="P216" s="32"/>
      <c r="Q216" s="32"/>
      <c r="R216" s="32"/>
      <c r="S216" s="32"/>
      <c r="T216" s="32"/>
      <c r="V216" s="32"/>
      <c r="W216" s="32"/>
      <c r="X216" s="32"/>
      <c r="Y216" s="32"/>
      <c r="Z216" s="32"/>
      <c r="AA216" s="32"/>
      <c r="AB216" s="32"/>
      <c r="AC216" s="32"/>
      <c r="AD216" s="32"/>
      <c r="AE216" s="32"/>
      <c r="AF216" s="32"/>
      <c r="AG216" s="32"/>
      <c r="AH216" s="32"/>
      <c r="AI216" s="32"/>
      <c r="AJ216" s="32"/>
      <c r="AK216" s="32"/>
      <c r="AL216" s="32"/>
      <c r="AM216" s="32"/>
      <c r="AN216" s="32"/>
      <c r="AO216" s="32"/>
      <c r="AP216" s="32"/>
      <c r="AQ216" s="32"/>
      <c r="AR216" s="32"/>
      <c r="AS216" s="32"/>
      <c r="AT216" s="32"/>
      <c r="AU216" s="32"/>
      <c r="AV216" s="32"/>
      <c r="AW216" s="32"/>
      <c r="AX216" s="32"/>
      <c r="AY216" s="32"/>
      <c r="AZ216" s="32"/>
      <c r="BA216" s="32"/>
      <c r="BB216" s="32"/>
      <c r="BC216" s="32"/>
      <c r="BD216" s="32"/>
      <c r="BE216" s="32"/>
      <c r="BF216" s="32"/>
      <c r="BG216" s="32"/>
      <c r="BH216" s="32"/>
      <c r="BI216" s="32"/>
      <c r="BJ216" s="32"/>
      <c r="BK216" s="32"/>
      <c r="BL216" s="32"/>
      <c r="BM216" s="32"/>
      <c r="BN216" s="32"/>
      <c r="BO216" s="32"/>
      <c r="BP216" s="32"/>
      <c r="BQ216" s="32"/>
      <c r="BR216" s="32"/>
      <c r="BS216" s="32"/>
      <c r="BT216" s="32"/>
      <c r="BU216" s="32"/>
      <c r="BV216" s="32"/>
      <c r="BW216" s="32"/>
      <c r="BX216" s="32"/>
      <c r="BY216" s="32"/>
      <c r="BZ216" s="32"/>
      <c r="CA216" s="32"/>
      <c r="CB216" s="32"/>
      <c r="CC216" s="32"/>
      <c r="CD216" s="32"/>
      <c r="CE216" s="32"/>
      <c r="CF216" s="32"/>
      <c r="CG216" s="32"/>
      <c r="CH216" s="32"/>
      <c r="CI216" s="32"/>
      <c r="CJ216" s="32"/>
      <c r="CK216" s="32"/>
      <c r="CL216" s="32"/>
      <c r="CM216" s="32"/>
      <c r="CN216" s="32"/>
      <c r="CO216" s="32"/>
      <c r="CP216" s="32"/>
      <c r="CQ216" s="32"/>
      <c r="CR216" s="32"/>
      <c r="CS216" s="32"/>
      <c r="CT216" s="32"/>
      <c r="CU216" s="32"/>
      <c r="CV216" s="32"/>
      <c r="CW216" s="32"/>
      <c r="CX216" s="32"/>
      <c r="CY216" s="32"/>
      <c r="CZ216" s="32"/>
      <c r="DA216" s="32"/>
      <c r="DB216" s="32"/>
      <c r="DC216" s="32"/>
      <c r="DD216" s="32"/>
      <c r="DE216" s="32"/>
      <c r="DF216" s="32"/>
      <c r="DG216" s="32"/>
      <c r="DH216" s="32"/>
      <c r="DI216" s="32"/>
      <c r="DJ216" s="32"/>
      <c r="DK216" s="32"/>
      <c r="DL216" s="32"/>
      <c r="DM216" s="32"/>
      <c r="DN216" s="32"/>
      <c r="DO216" s="32"/>
      <c r="DP216" s="32"/>
      <c r="DQ216" s="32"/>
      <c r="DR216" s="32"/>
      <c r="DS216" s="32"/>
      <c r="DT216" s="32"/>
      <c r="DU216" s="32"/>
      <c r="DV216" s="32"/>
      <c r="DW216" s="32"/>
      <c r="DX216" s="32"/>
      <c r="DY216" s="32"/>
      <c r="DZ216" s="32"/>
      <c r="EA216" s="32"/>
      <c r="EB216" s="32"/>
      <c r="EC216" s="32"/>
      <c r="ED216" s="32"/>
      <c r="EE216" s="32"/>
      <c r="EF216" s="32"/>
      <c r="EG216" s="32"/>
      <c r="EH216" s="32"/>
      <c r="EI216" s="32"/>
      <c r="EJ216" s="32"/>
      <c r="EK216" s="32"/>
      <c r="EL216" s="32"/>
      <c r="EM216" s="32"/>
      <c r="EN216" s="32"/>
      <c r="EO216" s="32"/>
      <c r="EP216" s="32"/>
      <c r="EQ216" s="32"/>
      <c r="ER216" s="32"/>
      <c r="ES216" s="32"/>
      <c r="ET216" s="32"/>
      <c r="EU216" s="32"/>
      <c r="EV216" s="32"/>
      <c r="EW216" s="32"/>
      <c r="EX216" s="32"/>
      <c r="EY216" s="32"/>
      <c r="EZ216" s="32"/>
      <c r="FA216" s="32"/>
      <c r="FB216" s="32"/>
      <c r="FC216" s="32"/>
      <c r="FD216" s="32"/>
      <c r="FE216" s="32"/>
      <c r="FF216" s="32"/>
      <c r="FG216" s="32"/>
      <c r="FH216" s="32"/>
      <c r="FI216" s="32"/>
      <c r="FJ216" s="32"/>
      <c r="FK216" s="32"/>
      <c r="FL216" s="32"/>
      <c r="FM216" s="32"/>
      <c r="FN216" s="32"/>
      <c r="FO216" s="32"/>
      <c r="FP216" s="32"/>
      <c r="FQ216" s="32"/>
      <c r="FR216" s="32"/>
      <c r="FS216" s="32"/>
      <c r="FT216" s="32"/>
      <c r="FU216" s="32"/>
      <c r="FV216" s="32"/>
      <c r="FW216" s="32"/>
      <c r="FX216" s="32"/>
      <c r="FY216" s="32"/>
      <c r="FZ216" s="32"/>
      <c r="GA216" s="32"/>
      <c r="GB216" s="32"/>
      <c r="GC216" s="32"/>
      <c r="GD216" s="32"/>
      <c r="GE216" s="32"/>
      <c r="GF216" s="32"/>
      <c r="GG216" s="32"/>
      <c r="GH216" s="32"/>
      <c r="GI216" s="32"/>
      <c r="GJ216" s="32"/>
      <c r="GK216" s="32"/>
      <c r="GL216" s="32"/>
      <c r="GM216" s="32"/>
      <c r="GN216" s="32"/>
      <c r="GO216" s="32"/>
      <c r="GP216" s="32"/>
      <c r="GQ216" s="32"/>
      <c r="GR216" s="32"/>
      <c r="GS216" s="32"/>
      <c r="GT216" s="32"/>
      <c r="GU216" s="32"/>
      <c r="GV216" s="32"/>
      <c r="GW216" s="32"/>
      <c r="GX216" s="32"/>
      <c r="GY216" s="32"/>
      <c r="GZ216" s="32"/>
      <c r="HA216" s="32"/>
      <c r="HB216" s="32"/>
      <c r="HC216" s="32"/>
      <c r="HD216" s="32"/>
      <c r="HE216" s="32"/>
      <c r="HF216" s="32"/>
      <c r="HG216" s="32"/>
      <c r="HH216" s="32"/>
      <c r="HI216" s="32"/>
      <c r="HJ216" s="32"/>
      <c r="HK216" s="32"/>
      <c r="HL216" s="32"/>
      <c r="HM216" s="32"/>
      <c r="HN216" s="32"/>
      <c r="HO216" s="32"/>
      <c r="HP216" s="32"/>
      <c r="HQ216" s="32"/>
      <c r="HR216" s="32"/>
      <c r="HS216" s="32"/>
      <c r="HT216" s="32"/>
      <c r="HU216" s="32"/>
      <c r="HV216" s="32"/>
      <c r="HW216" s="32"/>
      <c r="HX216" s="32"/>
      <c r="HY216" s="32"/>
      <c r="HZ216" s="32"/>
      <c r="IA216" s="32"/>
      <c r="IB216" s="32"/>
      <c r="IC216" s="32"/>
      <c r="ID216" s="32"/>
      <c r="IE216" s="32"/>
      <c r="IF216" s="32"/>
      <c r="IG216" s="32"/>
      <c r="IH216" s="32"/>
      <c r="II216" s="32"/>
      <c r="IJ216" s="32"/>
      <c r="IK216" s="32"/>
      <c r="IL216" s="32"/>
      <c r="IM216" s="32"/>
      <c r="IN216" s="32"/>
      <c r="IO216" s="32"/>
      <c r="IP216" s="32"/>
      <c r="IQ216" s="32"/>
      <c r="IR216" s="32"/>
      <c r="IS216" s="32"/>
      <c r="IT216" s="32"/>
      <c r="IU216" s="32"/>
      <c r="IV216" s="32"/>
    </row>
    <row r="217" spans="1:256" x14ac:dyDescent="0.25">
      <c r="A217" s="2"/>
      <c r="B217" s="32"/>
      <c r="C217" s="19"/>
      <c r="D217" s="32"/>
      <c r="E217" s="32"/>
      <c r="F217" s="32"/>
      <c r="G217" s="32"/>
      <c r="H217" s="32"/>
      <c r="I217" s="32"/>
      <c r="J217" s="32"/>
      <c r="K217" s="32"/>
      <c r="L217" s="32"/>
      <c r="M217" s="32"/>
      <c r="N217" s="32"/>
      <c r="O217" s="32"/>
      <c r="P217" s="32"/>
      <c r="Q217" s="32"/>
      <c r="R217" s="32"/>
      <c r="S217" s="32"/>
      <c r="T217" s="32"/>
      <c r="V217" s="32"/>
      <c r="W217" s="32"/>
      <c r="X217" s="32"/>
      <c r="Y217" s="32"/>
      <c r="Z217" s="32"/>
      <c r="AA217" s="32"/>
      <c r="AB217" s="32"/>
      <c r="AC217" s="32"/>
      <c r="AD217" s="32"/>
      <c r="AE217" s="32"/>
      <c r="AF217" s="32"/>
      <c r="AG217" s="32"/>
      <c r="AH217" s="32"/>
      <c r="AI217" s="32"/>
      <c r="AJ217" s="32"/>
      <c r="AK217" s="32"/>
      <c r="AL217" s="32"/>
      <c r="AM217" s="32"/>
      <c r="AN217" s="32"/>
      <c r="AO217" s="32"/>
      <c r="AP217" s="32"/>
      <c r="AQ217" s="32"/>
      <c r="AR217" s="32"/>
      <c r="AS217" s="32"/>
      <c r="AT217" s="32"/>
      <c r="AU217" s="32"/>
      <c r="AV217" s="32"/>
      <c r="AW217" s="32"/>
      <c r="AX217" s="32"/>
      <c r="AY217" s="32"/>
      <c r="AZ217" s="32"/>
      <c r="BA217" s="32"/>
      <c r="BB217" s="32"/>
      <c r="BC217" s="32"/>
      <c r="BD217" s="32"/>
      <c r="BE217" s="32"/>
      <c r="BF217" s="32"/>
      <c r="BG217" s="32"/>
      <c r="BH217" s="32"/>
      <c r="BI217" s="32"/>
      <c r="BJ217" s="32"/>
      <c r="BK217" s="32"/>
      <c r="BL217" s="32"/>
      <c r="BM217" s="32"/>
      <c r="BN217" s="32"/>
      <c r="BO217" s="32"/>
      <c r="BP217" s="32"/>
      <c r="BQ217" s="32"/>
      <c r="BR217" s="32"/>
      <c r="BS217" s="32"/>
      <c r="BT217" s="32"/>
      <c r="BU217" s="32"/>
      <c r="BV217" s="32"/>
      <c r="BW217" s="32"/>
      <c r="BX217" s="32"/>
      <c r="BY217" s="32"/>
      <c r="BZ217" s="32"/>
      <c r="CA217" s="32"/>
      <c r="CB217" s="32"/>
      <c r="CC217" s="32"/>
      <c r="CD217" s="32"/>
      <c r="CE217" s="32"/>
      <c r="CF217" s="32"/>
      <c r="CG217" s="32"/>
      <c r="CH217" s="32"/>
      <c r="CI217" s="32"/>
      <c r="CJ217" s="32"/>
      <c r="CK217" s="32"/>
      <c r="CL217" s="32"/>
      <c r="CM217" s="32"/>
      <c r="CN217" s="32"/>
      <c r="CO217" s="32"/>
      <c r="CP217" s="32"/>
      <c r="CQ217" s="32"/>
      <c r="CR217" s="32"/>
      <c r="CS217" s="32"/>
      <c r="CT217" s="32"/>
      <c r="CU217" s="32"/>
      <c r="CV217" s="32"/>
      <c r="CW217" s="32"/>
      <c r="CX217" s="32"/>
      <c r="CY217" s="32"/>
      <c r="CZ217" s="32"/>
      <c r="DA217" s="32"/>
      <c r="DB217" s="32"/>
      <c r="DC217" s="32"/>
      <c r="DD217" s="32"/>
      <c r="DE217" s="32"/>
      <c r="DF217" s="32"/>
      <c r="DG217" s="32"/>
      <c r="DH217" s="32"/>
      <c r="DI217" s="32"/>
      <c r="DJ217" s="32"/>
      <c r="DK217" s="32"/>
      <c r="DL217" s="32"/>
      <c r="DM217" s="32"/>
      <c r="DN217" s="32"/>
      <c r="DO217" s="32"/>
      <c r="DP217" s="32"/>
      <c r="DQ217" s="32"/>
      <c r="DR217" s="32"/>
      <c r="DS217" s="32"/>
      <c r="DT217" s="32"/>
      <c r="DU217" s="32"/>
      <c r="DV217" s="32"/>
      <c r="DW217" s="32"/>
      <c r="DX217" s="32"/>
      <c r="DY217" s="32"/>
      <c r="DZ217" s="32"/>
      <c r="EA217" s="32"/>
      <c r="EB217" s="32"/>
      <c r="EC217" s="32"/>
      <c r="ED217" s="32"/>
      <c r="EE217" s="32"/>
      <c r="EF217" s="32"/>
      <c r="EG217" s="32"/>
      <c r="EH217" s="32"/>
      <c r="EI217" s="32"/>
      <c r="EJ217" s="32"/>
      <c r="EK217" s="32"/>
      <c r="EL217" s="32"/>
      <c r="EM217" s="32"/>
      <c r="EN217" s="32"/>
      <c r="EO217" s="32"/>
      <c r="EP217" s="32"/>
      <c r="EQ217" s="32"/>
      <c r="ER217" s="32"/>
      <c r="ES217" s="32"/>
      <c r="ET217" s="32"/>
      <c r="EU217" s="32"/>
      <c r="EV217" s="32"/>
      <c r="EW217" s="32"/>
      <c r="EX217" s="32"/>
      <c r="EY217" s="32"/>
      <c r="EZ217" s="32"/>
      <c r="FA217" s="32"/>
      <c r="FB217" s="32"/>
      <c r="FC217" s="32"/>
      <c r="FD217" s="32"/>
      <c r="FE217" s="32"/>
      <c r="FF217" s="32"/>
      <c r="FG217" s="32"/>
      <c r="FH217" s="32"/>
      <c r="FI217" s="32"/>
      <c r="FJ217" s="32"/>
      <c r="FK217" s="32"/>
      <c r="FL217" s="32"/>
      <c r="FM217" s="32"/>
      <c r="FN217" s="32"/>
      <c r="FO217" s="32"/>
      <c r="FP217" s="32"/>
      <c r="FQ217" s="32"/>
      <c r="FR217" s="32"/>
      <c r="FS217" s="32"/>
      <c r="FT217" s="32"/>
      <c r="FU217" s="32"/>
      <c r="FV217" s="32"/>
      <c r="FW217" s="32"/>
      <c r="FX217" s="32"/>
      <c r="FY217" s="32"/>
      <c r="FZ217" s="32"/>
      <c r="GA217" s="32"/>
      <c r="GB217" s="32"/>
      <c r="GC217" s="32"/>
      <c r="GD217" s="32"/>
      <c r="GE217" s="32"/>
      <c r="GF217" s="32"/>
      <c r="GG217" s="32"/>
      <c r="GH217" s="32"/>
      <c r="GI217" s="32"/>
      <c r="GJ217" s="32"/>
      <c r="GK217" s="32"/>
      <c r="GL217" s="32"/>
      <c r="GM217" s="32"/>
      <c r="GN217" s="32"/>
      <c r="GO217" s="32"/>
      <c r="GP217" s="32"/>
      <c r="GQ217" s="32"/>
      <c r="GR217" s="32"/>
      <c r="GS217" s="32"/>
      <c r="GT217" s="32"/>
      <c r="GU217" s="32"/>
      <c r="GV217" s="32"/>
      <c r="GW217" s="32"/>
      <c r="GX217" s="32"/>
      <c r="GY217" s="32"/>
      <c r="GZ217" s="32"/>
      <c r="HA217" s="32"/>
      <c r="HB217" s="32"/>
      <c r="HC217" s="32"/>
      <c r="HD217" s="32"/>
      <c r="HE217" s="32"/>
      <c r="HF217" s="32"/>
      <c r="HG217" s="32"/>
      <c r="HH217" s="32"/>
      <c r="HI217" s="32"/>
      <c r="HJ217" s="32"/>
      <c r="HK217" s="32"/>
      <c r="HL217" s="32"/>
      <c r="HM217" s="32"/>
      <c r="HN217" s="32"/>
      <c r="HO217" s="32"/>
      <c r="HP217" s="32"/>
      <c r="HQ217" s="32"/>
      <c r="HR217" s="32"/>
      <c r="HS217" s="32"/>
      <c r="HT217" s="32"/>
      <c r="HU217" s="32"/>
      <c r="HV217" s="32"/>
      <c r="HW217" s="32"/>
      <c r="HX217" s="32"/>
      <c r="HY217" s="32"/>
      <c r="HZ217" s="32"/>
      <c r="IA217" s="32"/>
      <c r="IB217" s="32"/>
      <c r="IC217" s="32"/>
      <c r="ID217" s="32"/>
      <c r="IE217" s="32"/>
      <c r="IF217" s="32"/>
      <c r="IG217" s="32"/>
      <c r="IH217" s="32"/>
      <c r="II217" s="32"/>
      <c r="IJ217" s="32"/>
      <c r="IK217" s="32"/>
      <c r="IL217" s="32"/>
      <c r="IM217" s="32"/>
      <c r="IN217" s="32"/>
      <c r="IO217" s="32"/>
      <c r="IP217" s="32"/>
      <c r="IQ217" s="32"/>
      <c r="IR217" s="32"/>
      <c r="IS217" s="32"/>
      <c r="IT217" s="32"/>
      <c r="IU217" s="32"/>
      <c r="IV217" s="32"/>
    </row>
    <row r="218" spans="1:256" x14ac:dyDescent="0.25">
      <c r="A218" s="2"/>
      <c r="B218" s="32"/>
      <c r="C218" s="19"/>
      <c r="D218" s="32"/>
      <c r="E218" s="32"/>
      <c r="F218" s="32"/>
      <c r="G218" s="32"/>
      <c r="H218" s="32"/>
      <c r="I218" s="32"/>
      <c r="J218" s="32"/>
      <c r="K218" s="32"/>
      <c r="L218" s="32"/>
      <c r="M218" s="32"/>
      <c r="N218" s="32"/>
      <c r="O218" s="32"/>
      <c r="P218" s="32"/>
      <c r="Q218" s="32"/>
      <c r="R218" s="32"/>
      <c r="S218" s="32"/>
      <c r="T218" s="32"/>
      <c r="V218" s="32"/>
      <c r="W218" s="32"/>
      <c r="X218" s="32"/>
      <c r="Y218" s="32"/>
      <c r="Z218" s="32"/>
      <c r="AA218" s="32"/>
      <c r="AB218" s="32"/>
      <c r="AC218" s="32"/>
      <c r="AD218" s="32"/>
      <c r="AE218" s="32"/>
      <c r="AF218" s="32"/>
      <c r="AG218" s="32"/>
      <c r="AH218" s="32"/>
      <c r="AI218" s="32"/>
      <c r="AJ218" s="32"/>
      <c r="AK218" s="32"/>
      <c r="AL218" s="32"/>
      <c r="AM218" s="32"/>
      <c r="AN218" s="32"/>
      <c r="AO218" s="32"/>
      <c r="AP218" s="32"/>
      <c r="AQ218" s="32"/>
      <c r="AR218" s="32"/>
      <c r="AS218" s="32"/>
      <c r="AT218" s="32"/>
      <c r="AU218" s="32"/>
      <c r="AV218" s="32"/>
      <c r="AW218" s="32"/>
      <c r="AX218" s="32"/>
      <c r="AY218" s="32"/>
      <c r="AZ218" s="32"/>
      <c r="BA218" s="32"/>
      <c r="BB218" s="32"/>
      <c r="BC218" s="32"/>
      <c r="BD218" s="32"/>
      <c r="BE218" s="32"/>
      <c r="BF218" s="32"/>
      <c r="BG218" s="32"/>
      <c r="BH218" s="32"/>
      <c r="BI218" s="32"/>
      <c r="BJ218" s="32"/>
      <c r="BK218" s="32"/>
      <c r="BL218" s="32"/>
      <c r="BM218" s="32"/>
      <c r="BN218" s="32"/>
      <c r="BO218" s="32"/>
      <c r="BP218" s="32"/>
      <c r="BQ218" s="32"/>
      <c r="BR218" s="32"/>
      <c r="BS218" s="32"/>
      <c r="BT218" s="32"/>
      <c r="BU218" s="32"/>
      <c r="BV218" s="32"/>
      <c r="BW218" s="32"/>
      <c r="BX218" s="32"/>
      <c r="BY218" s="32"/>
      <c r="BZ218" s="32"/>
      <c r="CA218" s="32"/>
      <c r="CB218" s="32"/>
      <c r="CC218" s="32"/>
      <c r="CD218" s="32"/>
      <c r="CE218" s="32"/>
      <c r="CF218" s="32"/>
      <c r="CG218" s="32"/>
      <c r="CH218" s="32"/>
      <c r="CI218" s="32"/>
      <c r="CJ218" s="32"/>
      <c r="CK218" s="32"/>
      <c r="CL218" s="32"/>
      <c r="CM218" s="32"/>
      <c r="CN218" s="32"/>
      <c r="CO218" s="32"/>
      <c r="CP218" s="32"/>
      <c r="CQ218" s="32"/>
      <c r="CR218" s="32"/>
      <c r="CS218" s="32"/>
      <c r="CT218" s="32"/>
      <c r="CU218" s="32"/>
      <c r="CV218" s="32"/>
      <c r="CW218" s="32"/>
      <c r="CX218" s="32"/>
      <c r="CY218" s="32"/>
      <c r="CZ218" s="32"/>
      <c r="DA218" s="32"/>
      <c r="DB218" s="32"/>
      <c r="DC218" s="32"/>
      <c r="DD218" s="32"/>
      <c r="DE218" s="32"/>
      <c r="DF218" s="32"/>
      <c r="DG218" s="32"/>
      <c r="DH218" s="32"/>
      <c r="DI218" s="32"/>
      <c r="DJ218" s="32"/>
      <c r="DK218" s="32"/>
      <c r="DL218" s="32"/>
      <c r="DM218" s="32"/>
      <c r="DN218" s="32"/>
      <c r="DO218" s="32"/>
      <c r="DP218" s="32"/>
      <c r="DQ218" s="32"/>
      <c r="DR218" s="32"/>
      <c r="DS218" s="32"/>
      <c r="DT218" s="32"/>
      <c r="DU218" s="32"/>
      <c r="DV218" s="32"/>
      <c r="DW218" s="32"/>
      <c r="DX218" s="32"/>
      <c r="DY218" s="32"/>
      <c r="DZ218" s="32"/>
      <c r="EA218" s="32"/>
      <c r="EB218" s="32"/>
      <c r="EC218" s="32"/>
      <c r="ED218" s="32"/>
      <c r="EE218" s="32"/>
      <c r="EF218" s="32"/>
      <c r="EG218" s="32"/>
      <c r="EH218" s="32"/>
      <c r="EI218" s="32"/>
      <c r="EJ218" s="32"/>
      <c r="EK218" s="32"/>
      <c r="EL218" s="32"/>
      <c r="EM218" s="32"/>
      <c r="EN218" s="32"/>
      <c r="EO218" s="32"/>
      <c r="EP218" s="32"/>
      <c r="EQ218" s="32"/>
      <c r="ER218" s="32"/>
      <c r="ES218" s="32"/>
      <c r="ET218" s="32"/>
      <c r="EU218" s="32"/>
      <c r="EV218" s="32"/>
      <c r="EW218" s="32"/>
      <c r="EX218" s="32"/>
      <c r="EY218" s="32"/>
      <c r="EZ218" s="32"/>
      <c r="FA218" s="32"/>
      <c r="FB218" s="32"/>
      <c r="FC218" s="32"/>
      <c r="FD218" s="32"/>
      <c r="FE218" s="32"/>
      <c r="FF218" s="32"/>
      <c r="FG218" s="32"/>
      <c r="FH218" s="32"/>
      <c r="FI218" s="32"/>
      <c r="FJ218" s="32"/>
      <c r="FK218" s="32"/>
      <c r="FL218" s="32"/>
      <c r="FM218" s="32"/>
      <c r="FN218" s="32"/>
      <c r="FO218" s="32"/>
      <c r="FP218" s="32"/>
      <c r="FQ218" s="32"/>
      <c r="FR218" s="32"/>
      <c r="FS218" s="32"/>
      <c r="FT218" s="32"/>
      <c r="FU218" s="32"/>
      <c r="FV218" s="32"/>
      <c r="FW218" s="32"/>
      <c r="FX218" s="32"/>
      <c r="FY218" s="32"/>
      <c r="FZ218" s="32"/>
      <c r="GA218" s="32"/>
      <c r="GB218" s="32"/>
      <c r="GC218" s="32"/>
      <c r="GD218" s="32"/>
      <c r="GE218" s="32"/>
      <c r="GF218" s="32"/>
      <c r="GG218" s="32"/>
      <c r="GH218" s="32"/>
      <c r="GI218" s="32"/>
      <c r="GJ218" s="32"/>
      <c r="GK218" s="32"/>
      <c r="GL218" s="32"/>
      <c r="GM218" s="32"/>
      <c r="GN218" s="32"/>
      <c r="GO218" s="32"/>
      <c r="GP218" s="32"/>
      <c r="GQ218" s="32"/>
      <c r="GR218" s="32"/>
      <c r="GS218" s="32"/>
      <c r="GT218" s="32"/>
      <c r="GU218" s="32"/>
      <c r="GV218" s="32"/>
      <c r="GW218" s="32"/>
      <c r="GX218" s="32"/>
      <c r="GY218" s="32"/>
      <c r="GZ218" s="32"/>
      <c r="HA218" s="32"/>
      <c r="HB218" s="32"/>
      <c r="HC218" s="32"/>
      <c r="HD218" s="32"/>
      <c r="HE218" s="32"/>
      <c r="HF218" s="32"/>
      <c r="HG218" s="32"/>
      <c r="HH218" s="32"/>
      <c r="HI218" s="32"/>
      <c r="HJ218" s="32"/>
      <c r="HK218" s="32"/>
      <c r="HL218" s="32"/>
      <c r="HM218" s="32"/>
      <c r="HN218" s="32"/>
      <c r="HO218" s="32"/>
      <c r="HP218" s="32"/>
      <c r="HQ218" s="32"/>
      <c r="HR218" s="32"/>
      <c r="HS218" s="32"/>
      <c r="HT218" s="32"/>
      <c r="HU218" s="32"/>
      <c r="HV218" s="32"/>
      <c r="HW218" s="32"/>
      <c r="HX218" s="32"/>
      <c r="HY218" s="32"/>
      <c r="HZ218" s="32"/>
      <c r="IA218" s="32"/>
      <c r="IB218" s="32"/>
      <c r="IC218" s="32"/>
      <c r="ID218" s="32"/>
      <c r="IE218" s="32"/>
      <c r="IF218" s="32"/>
      <c r="IG218" s="32"/>
      <c r="IH218" s="32"/>
      <c r="II218" s="32"/>
      <c r="IJ218" s="32"/>
      <c r="IK218" s="32"/>
      <c r="IL218" s="32"/>
      <c r="IM218" s="32"/>
      <c r="IN218" s="32"/>
      <c r="IO218" s="32"/>
      <c r="IP218" s="32"/>
      <c r="IQ218" s="32"/>
      <c r="IR218" s="32"/>
      <c r="IS218" s="32"/>
      <c r="IT218" s="32"/>
      <c r="IU218" s="32"/>
      <c r="IV218" s="32"/>
    </row>
    <row r="219" spans="1:256" x14ac:dyDescent="0.25">
      <c r="A219" s="2"/>
      <c r="B219" s="32"/>
      <c r="C219" s="19"/>
      <c r="D219" s="32"/>
      <c r="E219" s="32"/>
      <c r="F219" s="32"/>
      <c r="G219" s="32"/>
      <c r="H219" s="32"/>
      <c r="I219" s="32"/>
      <c r="J219" s="32"/>
      <c r="K219" s="32"/>
      <c r="L219" s="32"/>
      <c r="M219" s="32"/>
      <c r="N219" s="32"/>
      <c r="O219" s="32"/>
      <c r="P219" s="32"/>
      <c r="Q219" s="32"/>
      <c r="R219" s="32"/>
      <c r="S219" s="32"/>
      <c r="T219" s="32"/>
      <c r="V219" s="32"/>
      <c r="W219" s="32"/>
      <c r="X219" s="32"/>
      <c r="Y219" s="32"/>
      <c r="Z219" s="32"/>
      <c r="AA219" s="32"/>
      <c r="AB219" s="32"/>
      <c r="AC219" s="32"/>
      <c r="AD219" s="32"/>
      <c r="AE219" s="32"/>
      <c r="AF219" s="32"/>
      <c r="AG219" s="32"/>
      <c r="AH219" s="32"/>
      <c r="AI219" s="32"/>
      <c r="AJ219" s="32"/>
      <c r="AK219" s="32"/>
      <c r="AL219" s="32"/>
      <c r="AM219" s="32"/>
      <c r="AN219" s="32"/>
      <c r="AO219" s="32"/>
      <c r="AP219" s="32"/>
      <c r="AQ219" s="32"/>
      <c r="AR219" s="32"/>
      <c r="AS219" s="32"/>
      <c r="AT219" s="32"/>
      <c r="AU219" s="32"/>
      <c r="AV219" s="32"/>
      <c r="AW219" s="32"/>
      <c r="AX219" s="32"/>
      <c r="AY219" s="32"/>
      <c r="AZ219" s="32"/>
      <c r="BA219" s="32"/>
      <c r="BB219" s="32"/>
      <c r="BC219" s="32"/>
      <c r="BD219" s="32"/>
      <c r="BE219" s="32"/>
      <c r="BF219" s="32"/>
      <c r="BG219" s="32"/>
      <c r="BH219" s="32"/>
      <c r="BI219" s="32"/>
      <c r="BJ219" s="32"/>
      <c r="BK219" s="32"/>
      <c r="BL219" s="32"/>
      <c r="BM219" s="32"/>
      <c r="BN219" s="32"/>
      <c r="BO219" s="32"/>
      <c r="BP219" s="32"/>
      <c r="BQ219" s="32"/>
      <c r="BR219" s="32"/>
      <c r="BS219" s="32"/>
      <c r="BT219" s="32"/>
      <c r="BU219" s="32"/>
      <c r="BV219" s="32"/>
      <c r="BW219" s="32"/>
      <c r="BX219" s="32"/>
      <c r="BY219" s="32"/>
      <c r="BZ219" s="32"/>
      <c r="CA219" s="32"/>
      <c r="CB219" s="32"/>
      <c r="CC219" s="32"/>
      <c r="CD219" s="32"/>
      <c r="CE219" s="32"/>
      <c r="CF219" s="32"/>
      <c r="CG219" s="32"/>
      <c r="CH219" s="32"/>
      <c r="CI219" s="32"/>
      <c r="CJ219" s="32"/>
      <c r="CK219" s="32"/>
      <c r="CL219" s="32"/>
      <c r="CM219" s="32"/>
      <c r="CN219" s="32"/>
      <c r="CO219" s="32"/>
      <c r="CP219" s="32"/>
      <c r="CQ219" s="32"/>
      <c r="CR219" s="32"/>
      <c r="CS219" s="32"/>
      <c r="CT219" s="32"/>
      <c r="CU219" s="32"/>
      <c r="CV219" s="32"/>
      <c r="CW219" s="32"/>
      <c r="CX219" s="32"/>
      <c r="CY219" s="32"/>
      <c r="CZ219" s="32"/>
      <c r="DA219" s="32"/>
      <c r="DB219" s="32"/>
      <c r="DC219" s="32"/>
      <c r="DD219" s="32"/>
      <c r="DE219" s="32"/>
      <c r="DF219" s="32"/>
      <c r="DG219" s="32"/>
      <c r="DH219" s="32"/>
      <c r="DI219" s="32"/>
      <c r="DJ219" s="32"/>
      <c r="DK219" s="32"/>
      <c r="DL219" s="32"/>
      <c r="DM219" s="32"/>
      <c r="DN219" s="32"/>
      <c r="DO219" s="32"/>
      <c r="DP219" s="32"/>
      <c r="DQ219" s="32"/>
      <c r="DR219" s="32"/>
      <c r="DS219" s="32"/>
      <c r="DT219" s="32"/>
      <c r="DU219" s="32"/>
      <c r="DV219" s="32"/>
      <c r="DW219" s="32"/>
      <c r="DX219" s="32"/>
      <c r="DY219" s="32"/>
      <c r="DZ219" s="32"/>
      <c r="EA219" s="32"/>
      <c r="EB219" s="32"/>
      <c r="EC219" s="32"/>
      <c r="ED219" s="32"/>
      <c r="EE219" s="32"/>
      <c r="EF219" s="32"/>
      <c r="EG219" s="32"/>
      <c r="EH219" s="32"/>
      <c r="EI219" s="32"/>
      <c r="EJ219" s="32"/>
      <c r="EK219" s="32"/>
      <c r="EL219" s="32"/>
      <c r="EM219" s="32"/>
      <c r="EN219" s="32"/>
      <c r="EO219" s="32"/>
      <c r="EP219" s="32"/>
      <c r="EQ219" s="32"/>
      <c r="ER219" s="32"/>
      <c r="ES219" s="32"/>
      <c r="ET219" s="32"/>
      <c r="EU219" s="32"/>
      <c r="EV219" s="32"/>
      <c r="EW219" s="32"/>
      <c r="EX219" s="32"/>
      <c r="EY219" s="32"/>
      <c r="EZ219" s="32"/>
      <c r="FA219" s="32"/>
      <c r="FB219" s="32"/>
      <c r="FC219" s="32"/>
      <c r="FD219" s="32"/>
      <c r="FE219" s="32"/>
      <c r="FF219" s="32"/>
      <c r="FG219" s="32"/>
      <c r="FH219" s="32"/>
      <c r="FI219" s="32"/>
      <c r="FJ219" s="32"/>
      <c r="FK219" s="32"/>
      <c r="FL219" s="32"/>
      <c r="FM219" s="32"/>
      <c r="FN219" s="32"/>
      <c r="FO219" s="32"/>
      <c r="FP219" s="32"/>
      <c r="FQ219" s="32"/>
      <c r="FR219" s="32"/>
      <c r="FS219" s="32"/>
      <c r="FT219" s="32"/>
      <c r="FU219" s="32"/>
      <c r="FV219" s="32"/>
      <c r="FW219" s="32"/>
      <c r="FX219" s="32"/>
      <c r="FY219" s="32"/>
      <c r="FZ219" s="32"/>
      <c r="GA219" s="32"/>
      <c r="GB219" s="32"/>
      <c r="GC219" s="32"/>
      <c r="GD219" s="32"/>
      <c r="GE219" s="32"/>
      <c r="GF219" s="32"/>
      <c r="GG219" s="32"/>
      <c r="GH219" s="32"/>
      <c r="GI219" s="32"/>
      <c r="GJ219" s="32"/>
      <c r="GK219" s="32"/>
      <c r="GL219" s="32"/>
      <c r="GM219" s="32"/>
      <c r="GN219" s="32"/>
      <c r="GO219" s="32"/>
      <c r="GP219" s="32"/>
      <c r="GQ219" s="32"/>
      <c r="GR219" s="32"/>
      <c r="GS219" s="32"/>
      <c r="GT219" s="32"/>
      <c r="GU219" s="32"/>
      <c r="GV219" s="32"/>
      <c r="GW219" s="32"/>
      <c r="GX219" s="32"/>
      <c r="GY219" s="32"/>
      <c r="GZ219" s="32"/>
      <c r="HA219" s="32"/>
      <c r="HB219" s="32"/>
      <c r="HC219" s="32"/>
      <c r="HD219" s="32"/>
      <c r="HE219" s="32"/>
      <c r="HF219" s="32"/>
      <c r="HG219" s="32"/>
      <c r="HH219" s="32"/>
      <c r="HI219" s="32"/>
      <c r="HJ219" s="32"/>
      <c r="HK219" s="32"/>
      <c r="HL219" s="32"/>
      <c r="HM219" s="32"/>
      <c r="HN219" s="32"/>
      <c r="HO219" s="32"/>
      <c r="HP219" s="32"/>
      <c r="HQ219" s="32"/>
      <c r="HR219" s="32"/>
      <c r="HS219" s="32"/>
      <c r="HT219" s="32"/>
      <c r="HU219" s="32"/>
      <c r="HV219" s="32"/>
      <c r="HW219" s="32"/>
      <c r="HX219" s="32"/>
      <c r="HY219" s="32"/>
      <c r="HZ219" s="32"/>
      <c r="IA219" s="32"/>
      <c r="IB219" s="32"/>
      <c r="IC219" s="32"/>
      <c r="ID219" s="32"/>
      <c r="IE219" s="32"/>
      <c r="IF219" s="32"/>
      <c r="IG219" s="32"/>
      <c r="IH219" s="32"/>
      <c r="II219" s="32"/>
      <c r="IJ219" s="32"/>
      <c r="IK219" s="32"/>
      <c r="IL219" s="32"/>
      <c r="IM219" s="32"/>
      <c r="IN219" s="32"/>
      <c r="IO219" s="32"/>
      <c r="IP219" s="32"/>
      <c r="IQ219" s="32"/>
      <c r="IR219" s="32"/>
      <c r="IS219" s="32"/>
      <c r="IT219" s="32"/>
      <c r="IU219" s="32"/>
      <c r="IV219" s="32"/>
    </row>
    <row r="220" spans="1:256" x14ac:dyDescent="0.25">
      <c r="A220" s="2"/>
      <c r="B220" s="32"/>
      <c r="C220" s="19"/>
      <c r="D220" s="32"/>
      <c r="E220" s="32"/>
      <c r="F220" s="32"/>
      <c r="G220" s="32"/>
      <c r="H220" s="32"/>
      <c r="I220" s="32"/>
      <c r="J220" s="32"/>
      <c r="K220" s="32"/>
      <c r="L220" s="32"/>
      <c r="M220" s="32"/>
      <c r="N220" s="32"/>
      <c r="O220" s="32"/>
      <c r="P220" s="32"/>
      <c r="Q220" s="32"/>
      <c r="R220" s="32"/>
      <c r="S220" s="32"/>
      <c r="T220" s="32"/>
      <c r="V220" s="32"/>
      <c r="W220" s="32"/>
      <c r="X220" s="32"/>
      <c r="Y220" s="32"/>
      <c r="Z220" s="32"/>
      <c r="AA220" s="32"/>
      <c r="AB220" s="32"/>
      <c r="AC220" s="32"/>
      <c r="AD220" s="32"/>
      <c r="AE220" s="32"/>
      <c r="AF220" s="32"/>
      <c r="AG220" s="32"/>
      <c r="AH220" s="32"/>
      <c r="AI220" s="32"/>
      <c r="AJ220" s="32"/>
      <c r="AK220" s="32"/>
      <c r="AL220" s="32"/>
      <c r="AM220" s="32"/>
      <c r="AN220" s="32"/>
      <c r="AO220" s="32"/>
      <c r="AP220" s="32"/>
      <c r="AQ220" s="32"/>
      <c r="AR220" s="32"/>
      <c r="AS220" s="32"/>
      <c r="AT220" s="32"/>
      <c r="AU220" s="32"/>
      <c r="AV220" s="32"/>
      <c r="AW220" s="32"/>
      <c r="AX220" s="32"/>
      <c r="AY220" s="32"/>
      <c r="AZ220" s="32"/>
      <c r="BA220" s="32"/>
      <c r="BB220" s="32"/>
      <c r="BC220" s="32"/>
      <c r="BD220" s="32"/>
      <c r="BE220" s="32"/>
      <c r="BF220" s="32"/>
      <c r="BG220" s="32"/>
      <c r="BH220" s="32"/>
      <c r="BI220" s="32"/>
      <c r="BJ220" s="32"/>
      <c r="BK220" s="32"/>
      <c r="BL220" s="32"/>
      <c r="BM220" s="32"/>
      <c r="BN220" s="32"/>
      <c r="BO220" s="32"/>
      <c r="BP220" s="32"/>
      <c r="BQ220" s="32"/>
      <c r="BR220" s="32"/>
      <c r="BS220" s="32"/>
      <c r="BT220" s="32"/>
      <c r="BU220" s="32"/>
      <c r="BV220" s="32"/>
      <c r="BW220" s="32"/>
      <c r="BX220" s="32"/>
      <c r="BY220" s="32"/>
      <c r="BZ220" s="32"/>
      <c r="CA220" s="32"/>
      <c r="CB220" s="32"/>
      <c r="CC220" s="32"/>
      <c r="CD220" s="32"/>
      <c r="CE220" s="32"/>
      <c r="CF220" s="32"/>
      <c r="CG220" s="32"/>
      <c r="CH220" s="32"/>
      <c r="CI220" s="32"/>
      <c r="CJ220" s="32"/>
      <c r="CK220" s="32"/>
      <c r="CL220" s="32"/>
      <c r="CM220" s="32"/>
      <c r="CN220" s="32"/>
      <c r="CO220" s="32"/>
      <c r="CP220" s="32"/>
      <c r="CQ220" s="32"/>
      <c r="CR220" s="32"/>
      <c r="CS220" s="32"/>
      <c r="CT220" s="32"/>
      <c r="CU220" s="32"/>
      <c r="CV220" s="32"/>
      <c r="CW220" s="32"/>
      <c r="CX220" s="32"/>
      <c r="CY220" s="32"/>
      <c r="CZ220" s="32"/>
      <c r="DA220" s="32"/>
      <c r="DB220" s="32"/>
      <c r="DC220" s="32"/>
      <c r="DD220" s="32"/>
      <c r="DE220" s="32"/>
      <c r="DF220" s="32"/>
      <c r="DG220" s="32"/>
      <c r="DH220" s="32"/>
      <c r="DI220" s="32"/>
      <c r="DJ220" s="32"/>
      <c r="DK220" s="32"/>
      <c r="DL220" s="32"/>
      <c r="DM220" s="32"/>
      <c r="DN220" s="32"/>
      <c r="DO220" s="32"/>
      <c r="DP220" s="32"/>
      <c r="DQ220" s="32"/>
      <c r="DR220" s="32"/>
      <c r="DS220" s="32"/>
      <c r="DT220" s="32"/>
      <c r="DU220" s="32"/>
      <c r="DV220" s="32"/>
      <c r="DW220" s="32"/>
      <c r="DX220" s="32"/>
      <c r="DY220" s="32"/>
      <c r="DZ220" s="32"/>
      <c r="EA220" s="32"/>
      <c r="EB220" s="32"/>
      <c r="EC220" s="32"/>
      <c r="ED220" s="32"/>
      <c r="EE220" s="32"/>
      <c r="EF220" s="32"/>
      <c r="EG220" s="32"/>
      <c r="EH220" s="32"/>
      <c r="EI220" s="32"/>
      <c r="EJ220" s="32"/>
      <c r="EK220" s="32"/>
      <c r="EL220" s="32"/>
      <c r="EM220" s="32"/>
      <c r="EN220" s="32"/>
      <c r="EO220" s="32"/>
      <c r="EP220" s="32"/>
      <c r="EQ220" s="32"/>
      <c r="ER220" s="32"/>
      <c r="ES220" s="32"/>
      <c r="ET220" s="32"/>
      <c r="EU220" s="32"/>
      <c r="EV220" s="32"/>
      <c r="EW220" s="32"/>
      <c r="EX220" s="32"/>
      <c r="EY220" s="32"/>
      <c r="EZ220" s="32"/>
      <c r="FA220" s="32"/>
      <c r="FB220" s="32"/>
      <c r="FC220" s="32"/>
      <c r="FD220" s="32"/>
      <c r="FE220" s="32"/>
      <c r="FF220" s="32"/>
      <c r="FG220" s="32"/>
      <c r="FH220" s="32"/>
      <c r="FI220" s="32"/>
      <c r="FJ220" s="32"/>
      <c r="FK220" s="32"/>
      <c r="FL220" s="32"/>
      <c r="FM220" s="32"/>
      <c r="FN220" s="32"/>
      <c r="FO220" s="32"/>
      <c r="FP220" s="32"/>
      <c r="FQ220" s="32"/>
      <c r="FR220" s="32"/>
      <c r="FS220" s="32"/>
      <c r="FT220" s="32"/>
      <c r="FU220" s="32"/>
      <c r="FV220" s="32"/>
      <c r="FW220" s="32"/>
      <c r="FX220" s="32"/>
      <c r="FY220" s="32"/>
      <c r="FZ220" s="32"/>
      <c r="GA220" s="32"/>
      <c r="GB220" s="32"/>
      <c r="GC220" s="32"/>
      <c r="GD220" s="32"/>
      <c r="GE220" s="32"/>
      <c r="GF220" s="32"/>
      <c r="GG220" s="32"/>
      <c r="GH220" s="32"/>
      <c r="GI220" s="32"/>
      <c r="GJ220" s="32"/>
      <c r="GK220" s="32"/>
      <c r="GL220" s="32"/>
      <c r="GM220" s="32"/>
      <c r="GN220" s="32"/>
      <c r="GO220" s="32"/>
      <c r="GP220" s="32"/>
      <c r="GQ220" s="32"/>
      <c r="GR220" s="32"/>
      <c r="GS220" s="32"/>
      <c r="GT220" s="32"/>
      <c r="GU220" s="32"/>
      <c r="GV220" s="32"/>
      <c r="GW220" s="32"/>
      <c r="GX220" s="32"/>
      <c r="GY220" s="32"/>
      <c r="GZ220" s="32"/>
      <c r="HA220" s="32"/>
      <c r="HB220" s="32"/>
      <c r="HC220" s="32"/>
      <c r="HD220" s="32"/>
      <c r="HE220" s="32"/>
      <c r="HF220" s="32"/>
      <c r="HG220" s="32"/>
      <c r="HH220" s="32"/>
      <c r="HI220" s="32"/>
      <c r="HJ220" s="32"/>
      <c r="HK220" s="32"/>
      <c r="HL220" s="32"/>
      <c r="HM220" s="32"/>
      <c r="HN220" s="32"/>
      <c r="HO220" s="32"/>
      <c r="HP220" s="32"/>
      <c r="HQ220" s="32"/>
      <c r="HR220" s="32"/>
      <c r="HS220" s="32"/>
      <c r="HT220" s="32"/>
      <c r="HU220" s="32"/>
      <c r="HV220" s="32"/>
      <c r="HW220" s="32"/>
      <c r="HX220" s="32"/>
      <c r="HY220" s="32"/>
      <c r="HZ220" s="32"/>
      <c r="IA220" s="32"/>
      <c r="IB220" s="32"/>
      <c r="IC220" s="32"/>
      <c r="ID220" s="32"/>
      <c r="IE220" s="32"/>
      <c r="IF220" s="32"/>
      <c r="IG220" s="32"/>
      <c r="IH220" s="32"/>
      <c r="II220" s="32"/>
      <c r="IJ220" s="32"/>
      <c r="IK220" s="32"/>
      <c r="IL220" s="32"/>
      <c r="IM220" s="32"/>
      <c r="IN220" s="32"/>
      <c r="IO220" s="32"/>
      <c r="IP220" s="32"/>
      <c r="IQ220" s="32"/>
      <c r="IR220" s="32"/>
      <c r="IS220" s="32"/>
      <c r="IT220" s="32"/>
      <c r="IU220" s="32"/>
      <c r="IV220" s="32"/>
    </row>
    <row r="221" spans="1:256" x14ac:dyDescent="0.25">
      <c r="A221" s="2"/>
      <c r="B221" s="32"/>
      <c r="C221" s="19"/>
      <c r="D221" s="32"/>
      <c r="E221" s="32"/>
      <c r="F221" s="32"/>
      <c r="G221" s="32"/>
      <c r="H221" s="32"/>
      <c r="I221" s="32"/>
      <c r="J221" s="32"/>
      <c r="K221" s="32"/>
      <c r="L221" s="32"/>
      <c r="M221" s="32"/>
      <c r="N221" s="32"/>
      <c r="O221" s="32"/>
      <c r="P221" s="32"/>
      <c r="Q221" s="32"/>
      <c r="R221" s="32"/>
      <c r="S221" s="32"/>
      <c r="T221" s="32"/>
      <c r="V221" s="32"/>
      <c r="W221" s="32"/>
      <c r="X221" s="32"/>
      <c r="Y221" s="32"/>
      <c r="Z221" s="32"/>
      <c r="AA221" s="32"/>
      <c r="AB221" s="32"/>
      <c r="AC221" s="32"/>
      <c r="AD221" s="32"/>
      <c r="AE221" s="32"/>
      <c r="AF221" s="32"/>
      <c r="AG221" s="32"/>
      <c r="AH221" s="32"/>
      <c r="AI221" s="32"/>
      <c r="AJ221" s="32"/>
      <c r="AK221" s="32"/>
      <c r="AL221" s="32"/>
      <c r="AM221" s="32"/>
      <c r="AN221" s="32"/>
      <c r="AO221" s="32"/>
      <c r="AP221" s="32"/>
      <c r="AQ221" s="32"/>
      <c r="AR221" s="32"/>
      <c r="AS221" s="32"/>
      <c r="AT221" s="32"/>
      <c r="AU221" s="32"/>
      <c r="AV221" s="32"/>
      <c r="AW221" s="32"/>
      <c r="AX221" s="32"/>
      <c r="AY221" s="32"/>
      <c r="AZ221" s="32"/>
      <c r="BA221" s="32"/>
      <c r="BB221" s="32"/>
      <c r="BC221" s="32"/>
      <c r="BD221" s="32"/>
      <c r="BE221" s="32"/>
      <c r="BF221" s="32"/>
      <c r="BG221" s="32"/>
      <c r="BH221" s="32"/>
      <c r="BI221" s="32"/>
      <c r="BJ221" s="32"/>
      <c r="BK221" s="32"/>
      <c r="BL221" s="32"/>
      <c r="BM221" s="32"/>
      <c r="BN221" s="32"/>
      <c r="BO221" s="32"/>
      <c r="BP221" s="32"/>
      <c r="BQ221" s="32"/>
      <c r="BR221" s="32"/>
      <c r="BS221" s="32"/>
      <c r="BT221" s="32"/>
      <c r="BU221" s="32"/>
      <c r="BV221" s="32"/>
      <c r="BW221" s="32"/>
      <c r="BX221" s="32"/>
      <c r="BY221" s="32"/>
      <c r="BZ221" s="32"/>
      <c r="CA221" s="32"/>
      <c r="CB221" s="32"/>
      <c r="CC221" s="32"/>
      <c r="CD221" s="32"/>
      <c r="CE221" s="32"/>
      <c r="CF221" s="32"/>
      <c r="CG221" s="32"/>
      <c r="CH221" s="32"/>
      <c r="CI221" s="32"/>
      <c r="CJ221" s="32"/>
      <c r="CK221" s="32"/>
      <c r="CL221" s="32"/>
      <c r="CM221" s="32"/>
      <c r="CN221" s="32"/>
      <c r="CO221" s="32"/>
      <c r="CP221" s="32"/>
      <c r="CQ221" s="32"/>
      <c r="CR221" s="32"/>
      <c r="CS221" s="32"/>
      <c r="CT221" s="32"/>
      <c r="CU221" s="32"/>
      <c r="CV221" s="32"/>
      <c r="CW221" s="32"/>
      <c r="CX221" s="32"/>
      <c r="CY221" s="32"/>
      <c r="CZ221" s="32"/>
      <c r="DA221" s="32"/>
      <c r="DB221" s="32"/>
      <c r="DC221" s="32"/>
      <c r="DD221" s="32"/>
      <c r="DE221" s="32"/>
      <c r="DF221" s="32"/>
      <c r="DG221" s="32"/>
      <c r="DH221" s="32"/>
      <c r="DI221" s="32"/>
      <c r="DJ221" s="32"/>
      <c r="DK221" s="32"/>
      <c r="DL221" s="32"/>
      <c r="DM221" s="32"/>
      <c r="DN221" s="32"/>
      <c r="DO221" s="32"/>
      <c r="DP221" s="32"/>
      <c r="DQ221" s="32"/>
      <c r="DR221" s="32"/>
      <c r="DS221" s="32"/>
      <c r="DT221" s="32"/>
      <c r="DU221" s="32"/>
      <c r="DV221" s="32"/>
      <c r="DW221" s="32"/>
      <c r="DX221" s="32"/>
      <c r="DY221" s="32"/>
      <c r="DZ221" s="32"/>
      <c r="EA221" s="32"/>
      <c r="EB221" s="32"/>
      <c r="EC221" s="32"/>
      <c r="ED221" s="32"/>
      <c r="EE221" s="32"/>
      <c r="EF221" s="32"/>
      <c r="EG221" s="32"/>
      <c r="EH221" s="32"/>
      <c r="EI221" s="32"/>
      <c r="EJ221" s="32"/>
      <c r="EK221" s="32"/>
      <c r="EL221" s="32"/>
      <c r="EM221" s="32"/>
      <c r="EN221" s="32"/>
      <c r="EO221" s="32"/>
      <c r="EP221" s="32"/>
      <c r="EQ221" s="32"/>
      <c r="ER221" s="32"/>
      <c r="ES221" s="32"/>
      <c r="ET221" s="32"/>
      <c r="EU221" s="32"/>
      <c r="EV221" s="32"/>
      <c r="EW221" s="32"/>
      <c r="EX221" s="32"/>
      <c r="EY221" s="32"/>
      <c r="EZ221" s="32"/>
      <c r="FA221" s="32"/>
      <c r="FB221" s="32"/>
      <c r="FC221" s="32"/>
      <c r="FD221" s="32"/>
      <c r="FE221" s="32"/>
      <c r="FF221" s="32"/>
      <c r="FG221" s="32"/>
      <c r="FH221" s="32"/>
      <c r="FI221" s="32"/>
      <c r="FJ221" s="32"/>
      <c r="FK221" s="32"/>
      <c r="FL221" s="32"/>
      <c r="FM221" s="32"/>
      <c r="FN221" s="32"/>
      <c r="FO221" s="32"/>
      <c r="FP221" s="32"/>
      <c r="FQ221" s="32"/>
      <c r="FR221" s="32"/>
      <c r="FS221" s="32"/>
      <c r="FT221" s="32"/>
      <c r="FU221" s="32"/>
      <c r="FV221" s="32"/>
      <c r="FW221" s="32"/>
      <c r="FX221" s="32"/>
      <c r="FY221" s="32"/>
      <c r="FZ221" s="32"/>
      <c r="GA221" s="32"/>
      <c r="GB221" s="32"/>
      <c r="GC221" s="32"/>
      <c r="GD221" s="32"/>
      <c r="GE221" s="32"/>
      <c r="GF221" s="32"/>
      <c r="GG221" s="32"/>
      <c r="GH221" s="32"/>
      <c r="GI221" s="32"/>
      <c r="GJ221" s="32"/>
      <c r="GK221" s="32"/>
      <c r="GL221" s="32"/>
      <c r="GM221" s="32"/>
      <c r="GN221" s="32"/>
      <c r="GO221" s="32"/>
      <c r="GP221" s="32"/>
      <c r="GQ221" s="32"/>
      <c r="GR221" s="32"/>
      <c r="GS221" s="32"/>
      <c r="GT221" s="32"/>
      <c r="GU221" s="32"/>
      <c r="GV221" s="32"/>
      <c r="GW221" s="32"/>
      <c r="GX221" s="32"/>
      <c r="GY221" s="32"/>
      <c r="GZ221" s="32"/>
      <c r="HA221" s="32"/>
      <c r="HB221" s="32"/>
      <c r="HC221" s="32"/>
      <c r="HD221" s="32"/>
      <c r="HE221" s="32"/>
      <c r="HF221" s="32"/>
      <c r="HG221" s="32"/>
      <c r="HH221" s="32"/>
      <c r="HI221" s="32"/>
      <c r="HJ221" s="32"/>
      <c r="HK221" s="32"/>
      <c r="HL221" s="32"/>
      <c r="HM221" s="32"/>
      <c r="HN221" s="32"/>
      <c r="HO221" s="32"/>
      <c r="HP221" s="32"/>
      <c r="HQ221" s="32"/>
      <c r="HR221" s="32"/>
      <c r="HS221" s="32"/>
      <c r="HT221" s="32"/>
      <c r="HU221" s="32"/>
      <c r="HV221" s="32"/>
      <c r="HW221" s="32"/>
      <c r="HX221" s="32"/>
      <c r="HY221" s="32"/>
      <c r="HZ221" s="32"/>
      <c r="IA221" s="32"/>
      <c r="IB221" s="32"/>
      <c r="IC221" s="32"/>
      <c r="ID221" s="32"/>
      <c r="IE221" s="32"/>
      <c r="IF221" s="32"/>
      <c r="IG221" s="32"/>
      <c r="IH221" s="32"/>
      <c r="II221" s="32"/>
      <c r="IJ221" s="32"/>
      <c r="IK221" s="32"/>
      <c r="IL221" s="32"/>
      <c r="IM221" s="32"/>
      <c r="IN221" s="32"/>
      <c r="IO221" s="32"/>
      <c r="IP221" s="32"/>
      <c r="IQ221" s="32"/>
      <c r="IR221" s="32"/>
      <c r="IS221" s="32"/>
      <c r="IT221" s="32"/>
      <c r="IU221" s="32"/>
      <c r="IV221" s="32"/>
    </row>
    <row r="222" spans="1:256" x14ac:dyDescent="0.25">
      <c r="A222" s="2"/>
      <c r="B222" s="32"/>
      <c r="C222" s="19"/>
      <c r="D222" s="32"/>
      <c r="E222" s="32"/>
      <c r="F222" s="32"/>
      <c r="G222" s="32"/>
      <c r="H222" s="32"/>
      <c r="I222" s="32"/>
      <c r="J222" s="32"/>
      <c r="K222" s="32"/>
      <c r="L222" s="32"/>
      <c r="M222" s="32"/>
      <c r="N222" s="32"/>
      <c r="O222" s="32"/>
      <c r="P222" s="32"/>
      <c r="Q222" s="32"/>
      <c r="R222" s="32"/>
      <c r="S222" s="32"/>
      <c r="T222" s="32"/>
      <c r="V222" s="32"/>
      <c r="W222" s="32"/>
      <c r="X222" s="32"/>
      <c r="Y222" s="32"/>
      <c r="Z222" s="32"/>
      <c r="AA222" s="32"/>
      <c r="AB222" s="32"/>
      <c r="AC222" s="32"/>
      <c r="AD222" s="32"/>
      <c r="AE222" s="32"/>
      <c r="AF222" s="32"/>
      <c r="AG222" s="32"/>
      <c r="AH222" s="32"/>
      <c r="AI222" s="32"/>
      <c r="AJ222" s="32"/>
      <c r="AK222" s="32"/>
      <c r="AL222" s="32"/>
      <c r="AM222" s="32"/>
      <c r="AN222" s="32"/>
      <c r="AO222" s="32"/>
      <c r="AP222" s="32"/>
      <c r="AQ222" s="32"/>
      <c r="AR222" s="32"/>
      <c r="AS222" s="32"/>
      <c r="AT222" s="32"/>
      <c r="AU222" s="32"/>
      <c r="AV222" s="32"/>
      <c r="AW222" s="32"/>
      <c r="AX222" s="32"/>
      <c r="AY222" s="32"/>
      <c r="AZ222" s="32"/>
      <c r="BA222" s="32"/>
      <c r="BB222" s="32"/>
      <c r="BC222" s="32"/>
      <c r="BD222" s="32"/>
      <c r="BE222" s="32"/>
      <c r="BF222" s="32"/>
      <c r="BG222" s="32"/>
      <c r="BH222" s="32"/>
      <c r="BI222" s="32"/>
      <c r="BJ222" s="32"/>
      <c r="BK222" s="32"/>
      <c r="BL222" s="32"/>
      <c r="BM222" s="32"/>
      <c r="BN222" s="32"/>
      <c r="BO222" s="32"/>
      <c r="BP222" s="32"/>
      <c r="BQ222" s="32"/>
      <c r="BR222" s="32"/>
      <c r="BS222" s="32"/>
      <c r="BT222" s="32"/>
      <c r="BU222" s="32"/>
      <c r="BV222" s="32"/>
      <c r="BW222" s="32"/>
      <c r="BX222" s="32"/>
      <c r="BY222" s="32"/>
      <c r="BZ222" s="32"/>
      <c r="CA222" s="32"/>
      <c r="CB222" s="32"/>
      <c r="CC222" s="32"/>
      <c r="CD222" s="32"/>
      <c r="CE222" s="32"/>
      <c r="CF222" s="32"/>
      <c r="CG222" s="32"/>
      <c r="CH222" s="32"/>
      <c r="CI222" s="32"/>
      <c r="CJ222" s="32"/>
      <c r="CK222" s="32"/>
      <c r="CL222" s="32"/>
      <c r="CM222" s="32"/>
      <c r="CN222" s="32"/>
      <c r="CO222" s="32"/>
      <c r="CP222" s="32"/>
      <c r="CQ222" s="32"/>
      <c r="CR222" s="32"/>
      <c r="CS222" s="32"/>
      <c r="CT222" s="32"/>
      <c r="CU222" s="32"/>
      <c r="CV222" s="32"/>
      <c r="CW222" s="32"/>
      <c r="CX222" s="32"/>
      <c r="CY222" s="32"/>
      <c r="CZ222" s="32"/>
      <c r="DA222" s="32"/>
      <c r="DB222" s="32"/>
      <c r="DC222" s="32"/>
      <c r="DD222" s="32"/>
      <c r="DE222" s="32"/>
      <c r="DF222" s="32"/>
      <c r="DG222" s="32"/>
      <c r="DH222" s="32"/>
      <c r="DI222" s="32"/>
      <c r="DJ222" s="32"/>
      <c r="DK222" s="32"/>
      <c r="DL222" s="32"/>
      <c r="DM222" s="32"/>
      <c r="DN222" s="32"/>
      <c r="DO222" s="32"/>
      <c r="DP222" s="32"/>
      <c r="DQ222" s="32"/>
      <c r="DR222" s="32"/>
      <c r="DS222" s="32"/>
      <c r="DT222" s="32"/>
      <c r="DU222" s="32"/>
      <c r="DV222" s="32"/>
      <c r="DW222" s="32"/>
      <c r="DX222" s="32"/>
      <c r="DY222" s="32"/>
      <c r="DZ222" s="32"/>
      <c r="EA222" s="32"/>
      <c r="EB222" s="32"/>
      <c r="EC222" s="32"/>
      <c r="ED222" s="32"/>
      <c r="EE222" s="32"/>
      <c r="EF222" s="32"/>
      <c r="EG222" s="32"/>
      <c r="EH222" s="32"/>
      <c r="EI222" s="32"/>
      <c r="EJ222" s="32"/>
      <c r="EK222" s="32"/>
      <c r="EL222" s="32"/>
      <c r="EM222" s="32"/>
      <c r="EN222" s="32"/>
      <c r="EO222" s="32"/>
      <c r="EP222" s="32"/>
      <c r="EQ222" s="32"/>
      <c r="ER222" s="32"/>
      <c r="ES222" s="32"/>
      <c r="ET222" s="32"/>
      <c r="EU222" s="32"/>
      <c r="EV222" s="32"/>
      <c r="EW222" s="32"/>
      <c r="EX222" s="32"/>
      <c r="EY222" s="32"/>
      <c r="EZ222" s="32"/>
      <c r="FA222" s="32"/>
      <c r="FB222" s="32"/>
      <c r="FC222" s="32"/>
      <c r="FD222" s="32"/>
      <c r="FE222" s="32"/>
      <c r="FF222" s="32"/>
      <c r="FG222" s="32"/>
      <c r="FH222" s="32"/>
      <c r="FI222" s="32"/>
      <c r="FJ222" s="32"/>
      <c r="FK222" s="32"/>
      <c r="FL222" s="32"/>
      <c r="FM222" s="32"/>
      <c r="FN222" s="32"/>
      <c r="FO222" s="32"/>
      <c r="FP222" s="32"/>
      <c r="FQ222" s="32"/>
      <c r="FR222" s="32"/>
      <c r="FS222" s="32"/>
      <c r="FT222" s="32"/>
      <c r="FU222" s="32"/>
      <c r="FV222" s="32"/>
      <c r="FW222" s="32"/>
      <c r="FX222" s="32"/>
      <c r="FY222" s="32"/>
      <c r="FZ222" s="32"/>
      <c r="GA222" s="32"/>
      <c r="GB222" s="32"/>
      <c r="GC222" s="32"/>
      <c r="GD222" s="32"/>
      <c r="GE222" s="32"/>
      <c r="GF222" s="32"/>
      <c r="GG222" s="32"/>
      <c r="GH222" s="32"/>
      <c r="GI222" s="32"/>
      <c r="GJ222" s="32"/>
      <c r="GK222" s="32"/>
      <c r="GL222" s="32"/>
      <c r="GM222" s="32"/>
      <c r="GN222" s="32"/>
      <c r="GO222" s="32"/>
      <c r="GP222" s="32"/>
      <c r="GQ222" s="32"/>
      <c r="GR222" s="32"/>
      <c r="GS222" s="32"/>
      <c r="GT222" s="32"/>
      <c r="GU222" s="32"/>
      <c r="GV222" s="32"/>
      <c r="GW222" s="32"/>
      <c r="GX222" s="32"/>
      <c r="GY222" s="32"/>
      <c r="GZ222" s="32"/>
      <c r="HA222" s="32"/>
      <c r="HB222" s="32"/>
      <c r="HC222" s="32"/>
      <c r="HD222" s="32"/>
      <c r="HE222" s="32"/>
      <c r="HF222" s="32"/>
      <c r="HG222" s="32"/>
      <c r="HH222" s="32"/>
      <c r="HI222" s="32"/>
      <c r="HJ222" s="32"/>
      <c r="HK222" s="32"/>
      <c r="HL222" s="32"/>
      <c r="HM222" s="32"/>
      <c r="HN222" s="32"/>
      <c r="HO222" s="32"/>
      <c r="HP222" s="32"/>
      <c r="HQ222" s="32"/>
      <c r="HR222" s="32"/>
      <c r="HS222" s="32"/>
      <c r="HT222" s="32"/>
      <c r="HU222" s="32"/>
      <c r="HV222" s="32"/>
      <c r="HW222" s="32"/>
      <c r="HX222" s="32"/>
      <c r="HY222" s="32"/>
      <c r="HZ222" s="32"/>
      <c r="IA222" s="32"/>
      <c r="IB222" s="32"/>
      <c r="IC222" s="32"/>
      <c r="ID222" s="32"/>
      <c r="IE222" s="32"/>
      <c r="IF222" s="32"/>
      <c r="IG222" s="32"/>
      <c r="IH222" s="32"/>
      <c r="II222" s="32"/>
      <c r="IJ222" s="32"/>
      <c r="IK222" s="32"/>
      <c r="IL222" s="32"/>
      <c r="IM222" s="32"/>
      <c r="IN222" s="32"/>
      <c r="IO222" s="32"/>
      <c r="IP222" s="32"/>
      <c r="IQ222" s="32"/>
      <c r="IR222" s="32"/>
      <c r="IS222" s="32"/>
      <c r="IT222" s="32"/>
      <c r="IU222" s="32"/>
      <c r="IV222" s="32"/>
    </row>
    <row r="223" spans="1:256" x14ac:dyDescent="0.25">
      <c r="A223" s="2"/>
      <c r="B223" s="32"/>
      <c r="C223" s="19"/>
      <c r="D223" s="32"/>
      <c r="E223" s="32"/>
      <c r="F223" s="32"/>
      <c r="G223" s="32"/>
      <c r="H223" s="32"/>
      <c r="I223" s="32"/>
      <c r="J223" s="32"/>
      <c r="K223" s="32"/>
      <c r="L223" s="32"/>
      <c r="M223" s="32"/>
      <c r="N223" s="32"/>
      <c r="O223" s="32"/>
      <c r="P223" s="32"/>
      <c r="Q223" s="32"/>
      <c r="R223" s="32"/>
      <c r="S223" s="32"/>
      <c r="T223" s="32"/>
      <c r="V223" s="32"/>
      <c r="W223" s="32"/>
      <c r="X223" s="32"/>
      <c r="Y223" s="32"/>
      <c r="Z223" s="32"/>
      <c r="AA223" s="32"/>
      <c r="AB223" s="32"/>
      <c r="AC223" s="32"/>
      <c r="AD223" s="32"/>
      <c r="AE223" s="32"/>
      <c r="AF223" s="32"/>
      <c r="AG223" s="32"/>
      <c r="AH223" s="32"/>
      <c r="AI223" s="32"/>
      <c r="AJ223" s="32"/>
      <c r="AK223" s="32"/>
      <c r="AL223" s="32"/>
      <c r="AM223" s="32"/>
      <c r="AN223" s="32"/>
      <c r="AO223" s="32"/>
      <c r="AP223" s="32"/>
      <c r="AQ223" s="32"/>
      <c r="AR223" s="32"/>
      <c r="AS223" s="32"/>
      <c r="AT223" s="32"/>
      <c r="AU223" s="32"/>
      <c r="AV223" s="32"/>
      <c r="AW223" s="32"/>
      <c r="AX223" s="32"/>
      <c r="AY223" s="32"/>
      <c r="AZ223" s="32"/>
      <c r="BA223" s="32"/>
      <c r="BB223" s="32"/>
      <c r="BC223" s="32"/>
      <c r="BD223" s="32"/>
      <c r="BE223" s="32"/>
      <c r="BF223" s="32"/>
      <c r="BG223" s="32"/>
      <c r="BH223" s="32"/>
      <c r="BI223" s="32"/>
      <c r="BJ223" s="32"/>
      <c r="BK223" s="32"/>
      <c r="BL223" s="32"/>
      <c r="BM223" s="32"/>
      <c r="BN223" s="32"/>
      <c r="BO223" s="32"/>
      <c r="BP223" s="32"/>
      <c r="BQ223" s="32"/>
      <c r="BR223" s="32"/>
      <c r="BS223" s="32"/>
      <c r="BT223" s="32"/>
      <c r="BU223" s="32"/>
      <c r="BV223" s="32"/>
      <c r="BW223" s="32"/>
      <c r="BX223" s="32"/>
      <c r="BY223" s="32"/>
      <c r="BZ223" s="32"/>
      <c r="CA223" s="32"/>
      <c r="CB223" s="32"/>
      <c r="CC223" s="32"/>
      <c r="CD223" s="32"/>
      <c r="CE223" s="32"/>
      <c r="CF223" s="32"/>
      <c r="CG223" s="32"/>
      <c r="CH223" s="32"/>
      <c r="CI223" s="32"/>
      <c r="CJ223" s="32"/>
      <c r="CK223" s="32"/>
      <c r="CL223" s="32"/>
      <c r="CM223" s="32"/>
      <c r="CN223" s="32"/>
      <c r="CO223" s="32"/>
      <c r="CP223" s="32"/>
      <c r="CQ223" s="32"/>
      <c r="CR223" s="32"/>
      <c r="CS223" s="32"/>
      <c r="CT223" s="32"/>
      <c r="CU223" s="32"/>
      <c r="CV223" s="32"/>
      <c r="CW223" s="32"/>
      <c r="CX223" s="32"/>
      <c r="CY223" s="32"/>
      <c r="CZ223" s="32"/>
      <c r="DA223" s="32"/>
      <c r="DB223" s="32"/>
      <c r="DC223" s="32"/>
      <c r="DD223" s="32"/>
      <c r="DE223" s="32"/>
      <c r="DF223" s="32"/>
      <c r="DG223" s="32"/>
      <c r="DH223" s="32"/>
      <c r="DI223" s="32"/>
      <c r="DJ223" s="32"/>
      <c r="DK223" s="32"/>
      <c r="DL223" s="32"/>
      <c r="DM223" s="32"/>
      <c r="DN223" s="32"/>
      <c r="DO223" s="32"/>
      <c r="DP223" s="32"/>
      <c r="DQ223" s="32"/>
      <c r="DR223" s="32"/>
      <c r="DS223" s="32"/>
      <c r="DT223" s="32"/>
      <c r="DU223" s="32"/>
      <c r="DV223" s="32"/>
      <c r="DW223" s="32"/>
      <c r="DX223" s="32"/>
      <c r="DY223" s="32"/>
      <c r="DZ223" s="32"/>
      <c r="EA223" s="32"/>
      <c r="EB223" s="32"/>
      <c r="EC223" s="32"/>
      <c r="ED223" s="32"/>
      <c r="EE223" s="32"/>
      <c r="EF223" s="32"/>
      <c r="EG223" s="32"/>
      <c r="EH223" s="32"/>
      <c r="EI223" s="32"/>
      <c r="EJ223" s="32"/>
      <c r="EK223" s="32"/>
      <c r="EL223" s="32"/>
      <c r="EM223" s="32"/>
      <c r="EN223" s="32"/>
      <c r="EO223" s="32"/>
      <c r="EP223" s="32"/>
      <c r="EQ223" s="32"/>
      <c r="ER223" s="32"/>
      <c r="ES223" s="32"/>
      <c r="ET223" s="32"/>
      <c r="EU223" s="32"/>
      <c r="EV223" s="32"/>
      <c r="EW223" s="32"/>
      <c r="EX223" s="32"/>
      <c r="EY223" s="32"/>
      <c r="EZ223" s="32"/>
      <c r="FA223" s="32"/>
      <c r="FB223" s="32"/>
      <c r="FC223" s="32"/>
      <c r="FD223" s="32"/>
      <c r="FE223" s="32"/>
      <c r="FF223" s="32"/>
      <c r="FG223" s="32"/>
      <c r="FH223" s="32"/>
      <c r="FI223" s="32"/>
      <c r="FJ223" s="32"/>
      <c r="FK223" s="32"/>
      <c r="FL223" s="32"/>
      <c r="FM223" s="32"/>
      <c r="FN223" s="32"/>
      <c r="FO223" s="32"/>
      <c r="FP223" s="32"/>
      <c r="FQ223" s="32"/>
      <c r="FR223" s="32"/>
      <c r="FS223" s="32"/>
      <c r="FT223" s="32"/>
      <c r="FU223" s="32"/>
      <c r="FV223" s="32"/>
      <c r="FW223" s="32"/>
      <c r="FX223" s="32"/>
      <c r="FY223" s="32"/>
      <c r="FZ223" s="32"/>
      <c r="GA223" s="32"/>
      <c r="GB223" s="32"/>
      <c r="GC223" s="32"/>
      <c r="GD223" s="32"/>
      <c r="GE223" s="32"/>
      <c r="GF223" s="32"/>
      <c r="GG223" s="32"/>
      <c r="GH223" s="32"/>
      <c r="GI223" s="32"/>
      <c r="GJ223" s="32"/>
      <c r="GK223" s="32"/>
      <c r="GL223" s="32"/>
      <c r="GM223" s="32"/>
      <c r="GN223" s="32"/>
      <c r="GO223" s="32"/>
      <c r="GP223" s="32"/>
      <c r="GQ223" s="32"/>
      <c r="GR223" s="32"/>
      <c r="GS223" s="32"/>
      <c r="GT223" s="32"/>
      <c r="GU223" s="32"/>
      <c r="GV223" s="32"/>
      <c r="GW223" s="32"/>
      <c r="GX223" s="32"/>
      <c r="GY223" s="32"/>
      <c r="GZ223" s="32"/>
      <c r="HA223" s="32"/>
      <c r="HB223" s="32"/>
      <c r="HC223" s="32"/>
      <c r="HD223" s="32"/>
      <c r="HE223" s="32"/>
      <c r="HF223" s="32"/>
      <c r="HG223" s="32"/>
      <c r="HH223" s="32"/>
      <c r="HI223" s="32"/>
      <c r="HJ223" s="32"/>
      <c r="HK223" s="32"/>
      <c r="HL223" s="32"/>
      <c r="HM223" s="32"/>
      <c r="HN223" s="32"/>
      <c r="HO223" s="32"/>
      <c r="HP223" s="32"/>
      <c r="HQ223" s="32"/>
      <c r="HR223" s="32"/>
      <c r="HS223" s="32"/>
      <c r="HT223" s="32"/>
      <c r="HU223" s="32"/>
      <c r="HV223" s="32"/>
      <c r="HW223" s="32"/>
      <c r="HX223" s="32"/>
      <c r="HY223" s="32"/>
      <c r="HZ223" s="32"/>
      <c r="IA223" s="32"/>
      <c r="IB223" s="32"/>
      <c r="IC223" s="32"/>
      <c r="ID223" s="32"/>
      <c r="IE223" s="32"/>
      <c r="IF223" s="32"/>
      <c r="IG223" s="32"/>
      <c r="IH223" s="32"/>
      <c r="II223" s="32"/>
      <c r="IJ223" s="32"/>
      <c r="IK223" s="32"/>
      <c r="IL223" s="32"/>
      <c r="IM223" s="32"/>
      <c r="IN223" s="32"/>
      <c r="IO223" s="32"/>
      <c r="IP223" s="32"/>
      <c r="IQ223" s="32"/>
      <c r="IR223" s="32"/>
      <c r="IS223" s="32"/>
      <c r="IT223" s="32"/>
      <c r="IU223" s="32"/>
      <c r="IV223" s="32"/>
    </row>
    <row r="224" spans="1:256" x14ac:dyDescent="0.25">
      <c r="A224" s="2"/>
      <c r="B224" s="32"/>
      <c r="C224" s="19"/>
      <c r="D224" s="32"/>
      <c r="E224" s="32"/>
      <c r="F224" s="32"/>
      <c r="G224" s="32"/>
      <c r="H224" s="32"/>
      <c r="I224" s="32"/>
      <c r="J224" s="32"/>
      <c r="K224" s="32"/>
      <c r="L224" s="32"/>
      <c r="M224" s="32"/>
      <c r="N224" s="32"/>
      <c r="O224" s="32"/>
      <c r="P224" s="32"/>
      <c r="Q224" s="32"/>
      <c r="R224" s="32"/>
      <c r="S224" s="32"/>
      <c r="T224" s="32"/>
      <c r="V224" s="32"/>
      <c r="W224" s="32"/>
      <c r="X224" s="32"/>
      <c r="Y224" s="32"/>
      <c r="Z224" s="32"/>
      <c r="AA224" s="32"/>
      <c r="AB224" s="32"/>
      <c r="AC224" s="32"/>
      <c r="AD224" s="32"/>
      <c r="AE224" s="32"/>
      <c r="AF224" s="32"/>
      <c r="AG224" s="32"/>
      <c r="AH224" s="32"/>
      <c r="AI224" s="32"/>
      <c r="AJ224" s="32"/>
      <c r="AK224" s="32"/>
      <c r="AL224" s="32"/>
      <c r="AM224" s="32"/>
      <c r="AN224" s="32"/>
      <c r="AO224" s="32"/>
      <c r="AP224" s="32"/>
      <c r="AQ224" s="32"/>
      <c r="AR224" s="32"/>
      <c r="AS224" s="32"/>
      <c r="AT224" s="32"/>
      <c r="AU224" s="32"/>
      <c r="AV224" s="32"/>
      <c r="AW224" s="32"/>
      <c r="AX224" s="32"/>
      <c r="AY224" s="32"/>
      <c r="AZ224" s="32"/>
      <c r="BA224" s="32"/>
      <c r="BB224" s="32"/>
      <c r="BC224" s="32"/>
      <c r="BD224" s="32"/>
      <c r="BE224" s="32"/>
      <c r="BF224" s="32"/>
      <c r="BG224" s="32"/>
      <c r="BH224" s="32"/>
      <c r="BI224" s="32"/>
      <c r="BJ224" s="32"/>
      <c r="BK224" s="32"/>
      <c r="BL224" s="32"/>
      <c r="BM224" s="32"/>
      <c r="BN224" s="32"/>
      <c r="BO224" s="32"/>
      <c r="BP224" s="32"/>
      <c r="BQ224" s="32"/>
      <c r="BR224" s="32"/>
      <c r="BS224" s="32"/>
      <c r="BT224" s="32"/>
      <c r="BU224" s="32"/>
      <c r="BV224" s="32"/>
      <c r="BW224" s="32"/>
      <c r="BX224" s="32"/>
      <c r="BY224" s="32"/>
      <c r="BZ224" s="32"/>
      <c r="CA224" s="32"/>
      <c r="CB224" s="32"/>
      <c r="CC224" s="32"/>
      <c r="CD224" s="32"/>
      <c r="CE224" s="32"/>
      <c r="CF224" s="32"/>
      <c r="CG224" s="32"/>
      <c r="CH224" s="32"/>
      <c r="CI224" s="32"/>
      <c r="CJ224" s="32"/>
      <c r="CK224" s="32"/>
      <c r="CL224" s="32"/>
      <c r="CM224" s="32"/>
      <c r="CN224" s="32"/>
      <c r="CO224" s="32"/>
      <c r="CP224" s="32"/>
      <c r="CQ224" s="32"/>
      <c r="CR224" s="32"/>
      <c r="CS224" s="32"/>
      <c r="CT224" s="32"/>
      <c r="CU224" s="32"/>
      <c r="CV224" s="32"/>
      <c r="CW224" s="32"/>
      <c r="CX224" s="32"/>
      <c r="CY224" s="32"/>
      <c r="CZ224" s="32"/>
      <c r="DA224" s="32"/>
      <c r="DB224" s="32"/>
      <c r="DC224" s="32"/>
      <c r="DD224" s="32"/>
      <c r="DE224" s="32"/>
      <c r="DF224" s="32"/>
      <c r="DG224" s="32"/>
      <c r="DH224" s="32"/>
      <c r="DI224" s="32"/>
      <c r="DJ224" s="32"/>
      <c r="DK224" s="32"/>
      <c r="DL224" s="32"/>
      <c r="DM224" s="32"/>
      <c r="DN224" s="32"/>
      <c r="DO224" s="32"/>
      <c r="DP224" s="32"/>
      <c r="DQ224" s="32"/>
      <c r="DR224" s="32"/>
      <c r="DS224" s="32"/>
      <c r="DT224" s="32"/>
      <c r="DU224" s="32"/>
      <c r="DV224" s="32"/>
      <c r="DW224" s="32"/>
      <c r="DX224" s="32"/>
      <c r="DY224" s="32"/>
      <c r="DZ224" s="32"/>
      <c r="EA224" s="32"/>
      <c r="EB224" s="32"/>
      <c r="EC224" s="32"/>
      <c r="ED224" s="32"/>
      <c r="EE224" s="32"/>
      <c r="EF224" s="32"/>
      <c r="EG224" s="32"/>
      <c r="EH224" s="32"/>
      <c r="EI224" s="32"/>
      <c r="EJ224" s="32"/>
      <c r="EK224" s="32"/>
      <c r="EL224" s="32"/>
      <c r="EM224" s="32"/>
      <c r="EN224" s="32"/>
      <c r="EO224" s="32"/>
      <c r="EP224" s="32"/>
      <c r="EQ224" s="32"/>
      <c r="ER224" s="32"/>
      <c r="ES224" s="32"/>
      <c r="ET224" s="32"/>
      <c r="EU224" s="32"/>
      <c r="EV224" s="32"/>
      <c r="EW224" s="32"/>
      <c r="EX224" s="32"/>
      <c r="EY224" s="32"/>
      <c r="EZ224" s="32"/>
      <c r="FA224" s="32"/>
      <c r="FB224" s="32"/>
      <c r="FC224" s="32"/>
      <c r="FD224" s="32"/>
      <c r="FE224" s="32"/>
      <c r="FF224" s="32"/>
      <c r="FG224" s="32"/>
      <c r="FH224" s="32"/>
      <c r="FI224" s="32"/>
      <c r="FJ224" s="32"/>
      <c r="FK224" s="32"/>
      <c r="FL224" s="32"/>
      <c r="FM224" s="32"/>
      <c r="FN224" s="32"/>
      <c r="FO224" s="32"/>
      <c r="FP224" s="32"/>
      <c r="FQ224" s="32"/>
      <c r="FR224" s="32"/>
      <c r="FS224" s="32"/>
      <c r="FT224" s="32"/>
      <c r="FU224" s="32"/>
      <c r="FV224" s="32"/>
      <c r="FW224" s="32"/>
      <c r="FX224" s="32"/>
      <c r="FY224" s="32"/>
      <c r="FZ224" s="32"/>
      <c r="GA224" s="32"/>
      <c r="GB224" s="32"/>
      <c r="GC224" s="32"/>
      <c r="GD224" s="32"/>
      <c r="GE224" s="32"/>
      <c r="GF224" s="32"/>
      <c r="GG224" s="32"/>
      <c r="GH224" s="32"/>
      <c r="GI224" s="32"/>
      <c r="GJ224" s="32"/>
      <c r="GK224" s="32"/>
      <c r="GL224" s="32"/>
      <c r="GM224" s="32"/>
      <c r="GN224" s="32"/>
      <c r="GO224" s="32"/>
      <c r="GP224" s="32"/>
      <c r="GQ224" s="32"/>
      <c r="GR224" s="32"/>
      <c r="GS224" s="32"/>
      <c r="GT224" s="32"/>
      <c r="GU224" s="32"/>
      <c r="GV224" s="32"/>
      <c r="GW224" s="32"/>
      <c r="GX224" s="32"/>
      <c r="GY224" s="32"/>
      <c r="GZ224" s="32"/>
      <c r="HA224" s="32"/>
      <c r="HB224" s="32"/>
      <c r="HC224" s="32"/>
      <c r="HD224" s="32"/>
      <c r="HE224" s="32"/>
      <c r="HF224" s="32"/>
      <c r="HG224" s="32"/>
      <c r="HH224" s="32"/>
      <c r="HI224" s="32"/>
      <c r="HJ224" s="32"/>
      <c r="HK224" s="32"/>
      <c r="HL224" s="32"/>
      <c r="HM224" s="32"/>
      <c r="HN224" s="32"/>
      <c r="HO224" s="32"/>
      <c r="HP224" s="32"/>
      <c r="HQ224" s="32"/>
      <c r="HR224" s="32"/>
      <c r="HS224" s="32"/>
      <c r="HT224" s="32"/>
      <c r="HU224" s="32"/>
      <c r="HV224" s="32"/>
      <c r="HW224" s="32"/>
      <c r="HX224" s="32"/>
      <c r="HY224" s="32"/>
      <c r="HZ224" s="32"/>
      <c r="IA224" s="32"/>
      <c r="IB224" s="32"/>
      <c r="IC224" s="32"/>
      <c r="ID224" s="32"/>
      <c r="IE224" s="32"/>
      <c r="IF224" s="32"/>
      <c r="IG224" s="32"/>
      <c r="IH224" s="32"/>
      <c r="II224" s="32"/>
      <c r="IJ224" s="32"/>
      <c r="IK224" s="32"/>
      <c r="IL224" s="32"/>
      <c r="IM224" s="32"/>
      <c r="IN224" s="32"/>
      <c r="IO224" s="32"/>
      <c r="IP224" s="32"/>
      <c r="IQ224" s="32"/>
      <c r="IR224" s="32"/>
      <c r="IS224" s="32"/>
      <c r="IT224" s="32"/>
      <c r="IU224" s="32"/>
      <c r="IV224" s="32"/>
    </row>
    <row r="225" spans="1:256" x14ac:dyDescent="0.25">
      <c r="A225" s="2"/>
      <c r="B225" s="32"/>
      <c r="C225" s="19"/>
      <c r="D225" s="32"/>
      <c r="E225" s="32"/>
      <c r="F225" s="32"/>
      <c r="G225" s="32"/>
      <c r="H225" s="32"/>
      <c r="I225" s="32"/>
      <c r="J225" s="32"/>
      <c r="K225" s="32"/>
      <c r="L225" s="32"/>
      <c r="M225" s="32"/>
      <c r="N225" s="32"/>
      <c r="O225" s="32"/>
      <c r="P225" s="32"/>
      <c r="Q225" s="32"/>
      <c r="R225" s="32"/>
      <c r="S225" s="32"/>
      <c r="T225" s="32"/>
      <c r="V225" s="32"/>
      <c r="W225" s="32"/>
      <c r="X225" s="32"/>
      <c r="Y225" s="32"/>
      <c r="Z225" s="32"/>
      <c r="AA225" s="32"/>
      <c r="AB225" s="32"/>
      <c r="AC225" s="32"/>
      <c r="AD225" s="32"/>
      <c r="AE225" s="32"/>
      <c r="AF225" s="32"/>
      <c r="AG225" s="32"/>
      <c r="AH225" s="32"/>
      <c r="AI225" s="32"/>
      <c r="AJ225" s="32"/>
      <c r="AK225" s="32"/>
      <c r="AL225" s="32"/>
      <c r="AM225" s="32"/>
      <c r="AN225" s="32"/>
      <c r="AO225" s="32"/>
      <c r="AP225" s="32"/>
      <c r="AQ225" s="32"/>
      <c r="AR225" s="32"/>
      <c r="AS225" s="32"/>
      <c r="AT225" s="32"/>
      <c r="AU225" s="32"/>
      <c r="AV225" s="32"/>
      <c r="AW225" s="32"/>
      <c r="AX225" s="32"/>
      <c r="AY225" s="32"/>
      <c r="AZ225" s="32"/>
      <c r="BA225" s="32"/>
      <c r="BB225" s="32"/>
      <c r="BC225" s="32"/>
      <c r="BD225" s="32"/>
      <c r="BE225" s="32"/>
      <c r="BF225" s="32"/>
      <c r="BG225" s="32"/>
      <c r="BH225" s="32"/>
      <c r="BI225" s="32"/>
      <c r="BJ225" s="32"/>
      <c r="BK225" s="32"/>
      <c r="BL225" s="32"/>
      <c r="BM225" s="32"/>
      <c r="BN225" s="32"/>
      <c r="BO225" s="32"/>
      <c r="BP225" s="32"/>
      <c r="BQ225" s="32"/>
      <c r="BR225" s="32"/>
      <c r="BS225" s="32"/>
      <c r="BT225" s="32"/>
      <c r="BU225" s="32"/>
      <c r="BV225" s="32"/>
      <c r="BW225" s="32"/>
      <c r="BX225" s="32"/>
      <c r="BY225" s="32"/>
      <c r="BZ225" s="32"/>
      <c r="CA225" s="32"/>
      <c r="CB225" s="32"/>
      <c r="CC225" s="32"/>
      <c r="CD225" s="32"/>
      <c r="CE225" s="32"/>
      <c r="CF225" s="32"/>
      <c r="CG225" s="32"/>
      <c r="CH225" s="32"/>
      <c r="CI225" s="32"/>
      <c r="CJ225" s="32"/>
      <c r="CK225" s="32"/>
      <c r="CL225" s="32"/>
      <c r="CM225" s="32"/>
      <c r="CN225" s="32"/>
      <c r="CO225" s="32"/>
      <c r="CP225" s="32"/>
      <c r="CQ225" s="32"/>
      <c r="CR225" s="32"/>
      <c r="CS225" s="32"/>
      <c r="CT225" s="32"/>
      <c r="CU225" s="32"/>
      <c r="CV225" s="32"/>
      <c r="CW225" s="32"/>
      <c r="CX225" s="32"/>
      <c r="CY225" s="32"/>
      <c r="CZ225" s="32"/>
      <c r="DA225" s="32"/>
      <c r="DB225" s="32"/>
      <c r="DC225" s="32"/>
      <c r="DD225" s="32"/>
      <c r="DE225" s="32"/>
      <c r="DF225" s="32"/>
      <c r="DG225" s="32"/>
      <c r="DH225" s="32"/>
      <c r="DI225" s="32"/>
      <c r="DJ225" s="32"/>
      <c r="DK225" s="32"/>
      <c r="DL225" s="32"/>
      <c r="DM225" s="32"/>
      <c r="DN225" s="32"/>
      <c r="DO225" s="32"/>
      <c r="DP225" s="32"/>
      <c r="DQ225" s="32"/>
      <c r="DR225" s="32"/>
      <c r="DS225" s="32"/>
      <c r="DT225" s="32"/>
      <c r="DU225" s="32"/>
      <c r="DV225" s="32"/>
      <c r="DW225" s="32"/>
      <c r="DX225" s="32"/>
      <c r="DY225" s="32"/>
      <c r="DZ225" s="32"/>
      <c r="EA225" s="32"/>
      <c r="EB225" s="32"/>
      <c r="EC225" s="32"/>
      <c r="ED225" s="32"/>
      <c r="EE225" s="32"/>
      <c r="EF225" s="32"/>
      <c r="EG225" s="32"/>
      <c r="EH225" s="32"/>
      <c r="EI225" s="32"/>
      <c r="EJ225" s="32"/>
      <c r="EK225" s="32"/>
      <c r="EL225" s="32"/>
      <c r="EM225" s="32"/>
      <c r="EN225" s="32"/>
      <c r="EO225" s="32"/>
      <c r="EP225" s="32"/>
      <c r="EQ225" s="32"/>
      <c r="ER225" s="32"/>
      <c r="ES225" s="32"/>
      <c r="ET225" s="32"/>
      <c r="EU225" s="32"/>
      <c r="EV225" s="32"/>
      <c r="EW225" s="32"/>
      <c r="EX225" s="32"/>
      <c r="EY225" s="32"/>
      <c r="EZ225" s="32"/>
      <c r="FA225" s="32"/>
      <c r="FB225" s="32"/>
      <c r="FC225" s="32"/>
      <c r="FD225" s="32"/>
      <c r="FE225" s="32"/>
      <c r="FF225" s="32"/>
      <c r="FG225" s="32"/>
      <c r="FH225" s="32"/>
      <c r="FI225" s="32"/>
      <c r="FJ225" s="32"/>
      <c r="FK225" s="32"/>
      <c r="FL225" s="32"/>
      <c r="FM225" s="32"/>
      <c r="FN225" s="32"/>
      <c r="FO225" s="32"/>
      <c r="FP225" s="32"/>
      <c r="FQ225" s="32"/>
      <c r="FR225" s="32"/>
      <c r="FS225" s="32"/>
      <c r="FT225" s="32"/>
      <c r="FU225" s="32"/>
      <c r="FV225" s="32"/>
      <c r="FW225" s="32"/>
      <c r="FX225" s="32"/>
      <c r="FY225" s="32"/>
      <c r="FZ225" s="32"/>
      <c r="GA225" s="32"/>
      <c r="GB225" s="32"/>
      <c r="GC225" s="32"/>
      <c r="GD225" s="32"/>
      <c r="GE225" s="32"/>
      <c r="GF225" s="32"/>
      <c r="GG225" s="32"/>
      <c r="GH225" s="32"/>
      <c r="GI225" s="32"/>
      <c r="GJ225" s="32"/>
      <c r="GK225" s="32"/>
      <c r="GL225" s="32"/>
      <c r="GM225" s="32"/>
      <c r="GN225" s="32"/>
      <c r="GO225" s="32"/>
      <c r="GP225" s="32"/>
      <c r="GQ225" s="32"/>
      <c r="GR225" s="32"/>
      <c r="GS225" s="32"/>
      <c r="GT225" s="32"/>
      <c r="GU225" s="32"/>
      <c r="GV225" s="32"/>
      <c r="GW225" s="32"/>
      <c r="GX225" s="32"/>
      <c r="GY225" s="32"/>
      <c r="GZ225" s="32"/>
      <c r="HA225" s="32"/>
      <c r="HB225" s="32"/>
      <c r="HC225" s="32"/>
      <c r="HD225" s="32"/>
      <c r="HE225" s="32"/>
      <c r="HF225" s="32"/>
      <c r="HG225" s="32"/>
      <c r="HH225" s="32"/>
      <c r="HI225" s="32"/>
      <c r="HJ225" s="32"/>
      <c r="HK225" s="32"/>
      <c r="HL225" s="32"/>
      <c r="HM225" s="32"/>
      <c r="HN225" s="32"/>
      <c r="HO225" s="32"/>
      <c r="HP225" s="32"/>
      <c r="HQ225" s="32"/>
      <c r="HR225" s="32"/>
      <c r="HS225" s="32"/>
      <c r="HT225" s="32"/>
      <c r="HU225" s="32"/>
      <c r="HV225" s="32"/>
      <c r="HW225" s="32"/>
      <c r="HX225" s="32"/>
      <c r="HY225" s="32"/>
      <c r="HZ225" s="32"/>
      <c r="IA225" s="32"/>
      <c r="IB225" s="32"/>
      <c r="IC225" s="32"/>
      <c r="ID225" s="32"/>
      <c r="IE225" s="32"/>
      <c r="IF225" s="32"/>
      <c r="IG225" s="32"/>
      <c r="IH225" s="32"/>
      <c r="II225" s="32"/>
      <c r="IJ225" s="32"/>
      <c r="IK225" s="32"/>
      <c r="IL225" s="32"/>
      <c r="IM225" s="32"/>
      <c r="IN225" s="32"/>
      <c r="IO225" s="32"/>
      <c r="IP225" s="32"/>
      <c r="IQ225" s="32"/>
      <c r="IR225" s="32"/>
      <c r="IS225" s="32"/>
      <c r="IT225" s="32"/>
      <c r="IU225" s="32"/>
      <c r="IV225" s="32"/>
    </row>
    <row r="226" spans="1:256" x14ac:dyDescent="0.25">
      <c r="A226" s="2"/>
      <c r="B226" s="32"/>
      <c r="C226" s="19"/>
      <c r="D226" s="32"/>
      <c r="E226" s="32"/>
      <c r="F226" s="32"/>
      <c r="G226" s="32"/>
      <c r="H226" s="32"/>
      <c r="I226" s="32"/>
      <c r="J226" s="32"/>
      <c r="K226" s="32"/>
      <c r="L226" s="32"/>
      <c r="M226" s="32"/>
      <c r="N226" s="32"/>
      <c r="O226" s="32"/>
      <c r="P226" s="32"/>
      <c r="Q226" s="32"/>
      <c r="R226" s="32"/>
      <c r="S226" s="32"/>
      <c r="T226" s="32"/>
      <c r="V226" s="32"/>
      <c r="W226" s="32"/>
      <c r="X226" s="32"/>
      <c r="Y226" s="32"/>
      <c r="Z226" s="32"/>
      <c r="AA226" s="32"/>
      <c r="AB226" s="32"/>
      <c r="AC226" s="32"/>
      <c r="AD226" s="32"/>
      <c r="AE226" s="32"/>
      <c r="AF226" s="32"/>
      <c r="AG226" s="32"/>
      <c r="AH226" s="32"/>
      <c r="AI226" s="32"/>
      <c r="AJ226" s="32"/>
      <c r="AK226" s="32"/>
      <c r="AL226" s="32"/>
      <c r="AM226" s="32"/>
      <c r="AN226" s="32"/>
      <c r="AO226" s="32"/>
      <c r="AP226" s="32"/>
      <c r="AQ226" s="32"/>
      <c r="AR226" s="32"/>
      <c r="AS226" s="32"/>
      <c r="AT226" s="32"/>
      <c r="AU226" s="32"/>
      <c r="AV226" s="32"/>
      <c r="AW226" s="32"/>
      <c r="AX226" s="32"/>
      <c r="AY226" s="32"/>
      <c r="AZ226" s="32"/>
      <c r="BA226" s="32"/>
      <c r="BB226" s="32"/>
      <c r="BC226" s="32"/>
      <c r="BD226" s="32"/>
      <c r="BE226" s="32"/>
      <c r="BF226" s="32"/>
      <c r="BG226" s="32"/>
      <c r="BH226" s="32"/>
      <c r="BI226" s="32"/>
      <c r="BJ226" s="32"/>
      <c r="BK226" s="32"/>
      <c r="BL226" s="32"/>
      <c r="BM226" s="32"/>
      <c r="BN226" s="32"/>
      <c r="BO226" s="32"/>
      <c r="BP226" s="32"/>
      <c r="BQ226" s="32"/>
      <c r="BR226" s="32"/>
      <c r="BS226" s="32"/>
      <c r="BT226" s="32"/>
      <c r="BU226" s="32"/>
      <c r="BV226" s="32"/>
      <c r="BW226" s="32"/>
      <c r="BX226" s="32"/>
      <c r="BY226" s="32"/>
      <c r="BZ226" s="32"/>
      <c r="CA226" s="32"/>
      <c r="CB226" s="32"/>
      <c r="CC226" s="32"/>
      <c r="CD226" s="32"/>
      <c r="CE226" s="32"/>
      <c r="CF226" s="32"/>
      <c r="CG226" s="32"/>
      <c r="CH226" s="32"/>
      <c r="CI226" s="32"/>
      <c r="CJ226" s="32"/>
      <c r="CK226" s="32"/>
      <c r="CL226" s="32"/>
      <c r="CM226" s="32"/>
      <c r="CN226" s="32"/>
      <c r="CO226" s="32"/>
      <c r="CP226" s="32"/>
      <c r="CQ226" s="32"/>
      <c r="CR226" s="32"/>
      <c r="CS226" s="32"/>
      <c r="CT226" s="32"/>
      <c r="CU226" s="32"/>
      <c r="CV226" s="32"/>
      <c r="CW226" s="32"/>
      <c r="CX226" s="32"/>
      <c r="CY226" s="32"/>
      <c r="CZ226" s="32"/>
      <c r="DA226" s="32"/>
      <c r="DB226" s="32"/>
      <c r="DC226" s="32"/>
      <c r="DD226" s="32"/>
      <c r="DE226" s="32"/>
      <c r="DF226" s="32"/>
      <c r="DG226" s="32"/>
      <c r="DH226" s="32"/>
      <c r="DI226" s="32"/>
      <c r="DJ226" s="32"/>
      <c r="DK226" s="32"/>
      <c r="DL226" s="32"/>
      <c r="DM226" s="32"/>
      <c r="DN226" s="32"/>
      <c r="DO226" s="32"/>
      <c r="DP226" s="32"/>
      <c r="DQ226" s="32"/>
      <c r="DR226" s="32"/>
      <c r="DS226" s="32"/>
      <c r="DT226" s="32"/>
      <c r="DU226" s="32"/>
      <c r="DV226" s="32"/>
      <c r="DW226" s="32"/>
      <c r="DX226" s="32"/>
      <c r="DY226" s="32"/>
      <c r="DZ226" s="32"/>
      <c r="EA226" s="32"/>
      <c r="EB226" s="32"/>
      <c r="EC226" s="32"/>
      <c r="ED226" s="32"/>
      <c r="EE226" s="32"/>
      <c r="EF226" s="32"/>
      <c r="EG226" s="32"/>
      <c r="EH226" s="32"/>
      <c r="EI226" s="32"/>
      <c r="EJ226" s="32"/>
      <c r="EK226" s="32"/>
      <c r="EL226" s="32"/>
      <c r="EM226" s="32"/>
      <c r="EN226" s="32"/>
      <c r="EO226" s="32"/>
      <c r="EP226" s="32"/>
      <c r="EQ226" s="32"/>
      <c r="ER226" s="32"/>
      <c r="ES226" s="32"/>
      <c r="ET226" s="32"/>
      <c r="EU226" s="32"/>
      <c r="EV226" s="32"/>
      <c r="EW226" s="32"/>
      <c r="EX226" s="32"/>
      <c r="EY226" s="32"/>
      <c r="EZ226" s="32"/>
      <c r="FA226" s="32"/>
      <c r="FB226" s="32"/>
      <c r="FC226" s="32"/>
      <c r="FD226" s="32"/>
      <c r="FE226" s="32"/>
      <c r="FF226" s="32"/>
      <c r="FG226" s="32"/>
      <c r="FH226" s="32"/>
      <c r="FI226" s="32"/>
      <c r="FJ226" s="32"/>
      <c r="FK226" s="32"/>
      <c r="FL226" s="32"/>
      <c r="FM226" s="32"/>
      <c r="FN226" s="32"/>
      <c r="FO226" s="32"/>
      <c r="FP226" s="32"/>
      <c r="FQ226" s="32"/>
      <c r="FR226" s="32"/>
      <c r="FS226" s="32"/>
      <c r="FT226" s="32"/>
      <c r="FU226" s="32"/>
      <c r="FV226" s="32"/>
      <c r="FW226" s="32"/>
      <c r="FX226" s="32"/>
      <c r="FY226" s="32"/>
      <c r="FZ226" s="32"/>
      <c r="GA226" s="32"/>
      <c r="GB226" s="32"/>
      <c r="GC226" s="32"/>
      <c r="GD226" s="32"/>
      <c r="GE226" s="32"/>
      <c r="GF226" s="32"/>
      <c r="GG226" s="32"/>
      <c r="GH226" s="32"/>
      <c r="GI226" s="32"/>
      <c r="GJ226" s="32"/>
      <c r="GK226" s="32"/>
      <c r="GL226" s="32"/>
      <c r="GM226" s="32"/>
      <c r="GN226" s="32"/>
      <c r="GO226" s="32"/>
      <c r="GP226" s="32"/>
      <c r="GQ226" s="32"/>
      <c r="GR226" s="32"/>
      <c r="GS226" s="32"/>
      <c r="GT226" s="32"/>
      <c r="GU226" s="32"/>
      <c r="GV226" s="32"/>
      <c r="GW226" s="32"/>
      <c r="GX226" s="32"/>
      <c r="GY226" s="32"/>
      <c r="GZ226" s="32"/>
      <c r="HA226" s="32"/>
      <c r="HB226" s="32"/>
      <c r="HC226" s="32"/>
      <c r="HD226" s="32"/>
      <c r="HE226" s="32"/>
      <c r="HF226" s="32"/>
      <c r="HG226" s="32"/>
      <c r="HH226" s="32"/>
      <c r="HI226" s="32"/>
      <c r="HJ226" s="32"/>
      <c r="HK226" s="32"/>
      <c r="HL226" s="32"/>
      <c r="HM226" s="32"/>
      <c r="HN226" s="32"/>
      <c r="HO226" s="32"/>
      <c r="HP226" s="32"/>
      <c r="HQ226" s="32"/>
      <c r="HR226" s="32"/>
      <c r="HS226" s="32"/>
      <c r="HT226" s="32"/>
      <c r="HU226" s="32"/>
      <c r="HV226" s="32"/>
      <c r="HW226" s="32"/>
      <c r="HX226" s="32"/>
      <c r="HY226" s="32"/>
      <c r="HZ226" s="32"/>
      <c r="IA226" s="32"/>
      <c r="IB226" s="32"/>
      <c r="IC226" s="32"/>
      <c r="ID226" s="32"/>
      <c r="IE226" s="32"/>
      <c r="IF226" s="32"/>
      <c r="IG226" s="32"/>
      <c r="IH226" s="32"/>
      <c r="II226" s="32"/>
      <c r="IJ226" s="32"/>
      <c r="IK226" s="32"/>
      <c r="IL226" s="32"/>
      <c r="IM226" s="32"/>
      <c r="IN226" s="32"/>
      <c r="IO226" s="32"/>
      <c r="IP226" s="32"/>
      <c r="IQ226" s="32"/>
      <c r="IR226" s="32"/>
      <c r="IS226" s="32"/>
      <c r="IT226" s="32"/>
      <c r="IU226" s="32"/>
      <c r="IV226" s="32"/>
    </row>
    <row r="227" spans="1:256" x14ac:dyDescent="0.25">
      <c r="A227" s="2"/>
      <c r="B227" s="32"/>
      <c r="C227" s="19"/>
      <c r="D227" s="32"/>
      <c r="E227" s="32"/>
      <c r="F227" s="32"/>
      <c r="G227" s="32"/>
      <c r="H227" s="32"/>
      <c r="I227" s="32"/>
      <c r="J227" s="32"/>
      <c r="K227" s="32"/>
      <c r="L227" s="32"/>
      <c r="M227" s="32"/>
      <c r="N227" s="32"/>
      <c r="O227" s="32"/>
      <c r="P227" s="32"/>
      <c r="Q227" s="32"/>
      <c r="R227" s="32"/>
      <c r="S227" s="32"/>
      <c r="T227" s="32"/>
      <c r="V227" s="32"/>
      <c r="W227" s="32"/>
      <c r="X227" s="32"/>
      <c r="Y227" s="32"/>
      <c r="Z227" s="32"/>
      <c r="AA227" s="32"/>
      <c r="AB227" s="32"/>
      <c r="AC227" s="32"/>
      <c r="AD227" s="32"/>
      <c r="AE227" s="32"/>
      <c r="AF227" s="32"/>
      <c r="AG227" s="32"/>
      <c r="AH227" s="32"/>
      <c r="AI227" s="32"/>
      <c r="AJ227" s="32"/>
      <c r="AK227" s="32"/>
      <c r="AL227" s="32"/>
      <c r="AM227" s="32"/>
      <c r="AN227" s="32"/>
      <c r="AO227" s="32"/>
      <c r="AP227" s="32"/>
      <c r="AQ227" s="32"/>
      <c r="AR227" s="32"/>
      <c r="AS227" s="32"/>
      <c r="AT227" s="32"/>
      <c r="AU227" s="32"/>
      <c r="AV227" s="32"/>
      <c r="AW227" s="32"/>
      <c r="AX227" s="32"/>
      <c r="AY227" s="32"/>
      <c r="AZ227" s="32"/>
      <c r="BA227" s="32"/>
      <c r="BB227" s="32"/>
      <c r="BC227" s="32"/>
      <c r="BD227" s="32"/>
      <c r="BE227" s="32"/>
      <c r="BF227" s="32"/>
      <c r="BG227" s="32"/>
      <c r="BH227" s="32"/>
      <c r="BI227" s="32"/>
      <c r="BJ227" s="32"/>
      <c r="BK227" s="32"/>
      <c r="BL227" s="32"/>
      <c r="BM227" s="32"/>
      <c r="BN227" s="32"/>
      <c r="BO227" s="32"/>
      <c r="BP227" s="32"/>
      <c r="BQ227" s="32"/>
      <c r="BR227" s="32"/>
      <c r="BS227" s="32"/>
      <c r="BT227" s="32"/>
      <c r="BU227" s="32"/>
      <c r="BV227" s="32"/>
      <c r="BW227" s="32"/>
      <c r="BX227" s="32"/>
      <c r="BY227" s="32"/>
      <c r="BZ227" s="32"/>
      <c r="CA227" s="32"/>
      <c r="CB227" s="32"/>
      <c r="CC227" s="32"/>
      <c r="CD227" s="32"/>
      <c r="CE227" s="32"/>
      <c r="CF227" s="32"/>
      <c r="CG227" s="32"/>
      <c r="CH227" s="32"/>
      <c r="CI227" s="32"/>
      <c r="CJ227" s="32"/>
      <c r="CK227" s="32"/>
      <c r="CL227" s="32"/>
      <c r="CM227" s="32"/>
      <c r="CN227" s="32"/>
      <c r="CO227" s="32"/>
      <c r="CP227" s="32"/>
      <c r="CQ227" s="32"/>
      <c r="CR227" s="32"/>
      <c r="CS227" s="32"/>
      <c r="CT227" s="32"/>
      <c r="CU227" s="32"/>
      <c r="CV227" s="32"/>
      <c r="CW227" s="32"/>
      <c r="CX227" s="32"/>
      <c r="CY227" s="32"/>
      <c r="CZ227" s="32"/>
      <c r="DA227" s="32"/>
      <c r="DB227" s="32"/>
      <c r="DC227" s="32"/>
      <c r="DD227" s="32"/>
      <c r="DE227" s="32"/>
      <c r="DF227" s="32"/>
      <c r="DG227" s="32"/>
      <c r="DH227" s="32"/>
      <c r="DI227" s="32"/>
      <c r="DJ227" s="32"/>
      <c r="DK227" s="32"/>
      <c r="DL227" s="32"/>
      <c r="DM227" s="32"/>
      <c r="DN227" s="32"/>
      <c r="DO227" s="32"/>
      <c r="DP227" s="32"/>
      <c r="DQ227" s="32"/>
      <c r="DR227" s="32"/>
      <c r="DS227" s="32"/>
      <c r="DT227" s="32"/>
      <c r="DU227" s="32"/>
      <c r="DV227" s="32"/>
      <c r="DW227" s="32"/>
      <c r="DX227" s="32"/>
      <c r="DY227" s="32"/>
      <c r="DZ227" s="32"/>
      <c r="EA227" s="32"/>
      <c r="EB227" s="32"/>
      <c r="EC227" s="32"/>
      <c r="ED227" s="32"/>
      <c r="EE227" s="32"/>
      <c r="EF227" s="32"/>
      <c r="EG227" s="32"/>
      <c r="EH227" s="32"/>
      <c r="EI227" s="32"/>
      <c r="EJ227" s="32"/>
      <c r="EK227" s="32"/>
      <c r="EL227" s="32"/>
      <c r="EM227" s="32"/>
      <c r="EN227" s="32"/>
      <c r="EO227" s="32"/>
      <c r="EP227" s="32"/>
      <c r="EQ227" s="32"/>
      <c r="ER227" s="32"/>
      <c r="ES227" s="32"/>
      <c r="ET227" s="32"/>
      <c r="EU227" s="32"/>
      <c r="EV227" s="32"/>
      <c r="EW227" s="32"/>
      <c r="EX227" s="32"/>
      <c r="EY227" s="32"/>
      <c r="EZ227" s="32"/>
      <c r="FA227" s="32"/>
      <c r="FB227" s="32"/>
      <c r="FC227" s="32"/>
      <c r="FD227" s="32"/>
      <c r="FE227" s="32"/>
      <c r="FF227" s="32"/>
      <c r="FG227" s="32"/>
      <c r="FH227" s="32"/>
      <c r="FI227" s="32"/>
      <c r="FJ227" s="32"/>
      <c r="FK227" s="32"/>
      <c r="FL227" s="32"/>
      <c r="FM227" s="32"/>
      <c r="FN227" s="32"/>
      <c r="FO227" s="32"/>
      <c r="FP227" s="32"/>
      <c r="FQ227" s="32"/>
      <c r="FR227" s="32"/>
      <c r="FS227" s="32"/>
      <c r="FT227" s="32"/>
      <c r="FU227" s="32"/>
      <c r="FV227" s="32"/>
      <c r="FW227" s="32"/>
      <c r="FX227" s="32"/>
      <c r="FY227" s="32"/>
      <c r="FZ227" s="32"/>
      <c r="GA227" s="32"/>
      <c r="GB227" s="32"/>
      <c r="GC227" s="32"/>
      <c r="GD227" s="32"/>
      <c r="GE227" s="32"/>
      <c r="GF227" s="32"/>
      <c r="GG227" s="32"/>
      <c r="GH227" s="32"/>
      <c r="GI227" s="32"/>
      <c r="GJ227" s="32"/>
      <c r="GK227" s="32"/>
      <c r="GL227" s="32"/>
      <c r="GM227" s="32"/>
      <c r="GN227" s="32"/>
      <c r="GO227" s="32"/>
      <c r="GP227" s="32"/>
      <c r="GQ227" s="32"/>
      <c r="GR227" s="32"/>
      <c r="GS227" s="32"/>
      <c r="GT227" s="32"/>
      <c r="GU227" s="32"/>
      <c r="GV227" s="32"/>
      <c r="GW227" s="32"/>
      <c r="GX227" s="32"/>
      <c r="GY227" s="32"/>
      <c r="GZ227" s="32"/>
      <c r="HA227" s="32"/>
      <c r="HB227" s="32"/>
      <c r="HC227" s="32"/>
      <c r="HD227" s="32"/>
      <c r="HE227" s="32"/>
      <c r="HF227" s="32"/>
      <c r="HG227" s="32"/>
      <c r="HH227" s="32"/>
      <c r="HI227" s="32"/>
      <c r="HJ227" s="32"/>
      <c r="HK227" s="32"/>
      <c r="HL227" s="32"/>
      <c r="HM227" s="32"/>
      <c r="HN227" s="32"/>
      <c r="HO227" s="32"/>
      <c r="HP227" s="32"/>
      <c r="HQ227" s="32"/>
      <c r="HR227" s="32"/>
      <c r="HS227" s="32"/>
      <c r="HT227" s="32"/>
      <c r="HU227" s="32"/>
      <c r="HV227" s="32"/>
      <c r="HW227" s="32"/>
      <c r="HX227" s="32"/>
      <c r="HY227" s="32"/>
      <c r="HZ227" s="32"/>
      <c r="IA227" s="32"/>
      <c r="IB227" s="32"/>
      <c r="IC227" s="32"/>
      <c r="ID227" s="32"/>
      <c r="IE227" s="32"/>
      <c r="IF227" s="32"/>
      <c r="IG227" s="32"/>
      <c r="IH227" s="32"/>
      <c r="II227" s="32"/>
      <c r="IJ227" s="32"/>
      <c r="IK227" s="32"/>
      <c r="IL227" s="32"/>
      <c r="IM227" s="32"/>
      <c r="IN227" s="32"/>
      <c r="IO227" s="32"/>
      <c r="IP227" s="32"/>
      <c r="IQ227" s="32"/>
      <c r="IR227" s="32"/>
      <c r="IS227" s="32"/>
      <c r="IT227" s="32"/>
      <c r="IU227" s="32"/>
      <c r="IV227" s="32"/>
    </row>
    <row r="228" spans="1:256" x14ac:dyDescent="0.25">
      <c r="A228" s="2"/>
      <c r="B228" s="32"/>
      <c r="C228" s="19"/>
      <c r="D228" s="32"/>
      <c r="E228" s="32"/>
      <c r="F228" s="32"/>
      <c r="G228" s="32"/>
      <c r="H228" s="32"/>
      <c r="I228" s="32"/>
      <c r="J228" s="32"/>
      <c r="K228" s="32"/>
      <c r="L228" s="32"/>
      <c r="M228" s="32"/>
      <c r="N228" s="32"/>
      <c r="O228" s="32"/>
      <c r="P228" s="32"/>
      <c r="Q228" s="32"/>
      <c r="R228" s="32"/>
      <c r="S228" s="32"/>
      <c r="T228" s="32"/>
      <c r="V228" s="32"/>
      <c r="W228" s="32"/>
      <c r="X228" s="32"/>
      <c r="Y228" s="32"/>
      <c r="Z228" s="32"/>
      <c r="AA228" s="32"/>
      <c r="AB228" s="32"/>
      <c r="AC228" s="32"/>
      <c r="AD228" s="32"/>
      <c r="AE228" s="32"/>
      <c r="AF228" s="32"/>
      <c r="AG228" s="32"/>
      <c r="AH228" s="32"/>
      <c r="AI228" s="32"/>
      <c r="AJ228" s="32"/>
      <c r="AK228" s="32"/>
      <c r="AL228" s="32"/>
      <c r="AM228" s="32"/>
      <c r="AN228" s="32"/>
      <c r="AO228" s="32"/>
      <c r="AP228" s="32"/>
      <c r="AQ228" s="32"/>
      <c r="AR228" s="32"/>
      <c r="AS228" s="32"/>
      <c r="AT228" s="32"/>
      <c r="AU228" s="32"/>
      <c r="AV228" s="32"/>
      <c r="AW228" s="32"/>
      <c r="AX228" s="32"/>
      <c r="AY228" s="32"/>
      <c r="AZ228" s="32"/>
      <c r="BA228" s="32"/>
      <c r="BB228" s="32"/>
      <c r="BC228" s="32"/>
      <c r="BD228" s="32"/>
      <c r="BE228" s="32"/>
      <c r="BF228" s="32"/>
      <c r="BG228" s="32"/>
      <c r="BH228" s="32"/>
      <c r="BI228" s="32"/>
      <c r="BJ228" s="32"/>
      <c r="BK228" s="32"/>
      <c r="BL228" s="32"/>
      <c r="BM228" s="32"/>
      <c r="BN228" s="32"/>
      <c r="BO228" s="32"/>
      <c r="BP228" s="32"/>
      <c r="BQ228" s="32"/>
      <c r="BR228" s="32"/>
      <c r="BS228" s="32"/>
      <c r="BT228" s="32"/>
      <c r="BU228" s="32"/>
      <c r="BV228" s="32"/>
      <c r="BW228" s="32"/>
      <c r="BX228" s="32"/>
      <c r="BY228" s="32"/>
      <c r="BZ228" s="32"/>
      <c r="CA228" s="32"/>
      <c r="CB228" s="32"/>
      <c r="CC228" s="32"/>
      <c r="CD228" s="32"/>
      <c r="CE228" s="32"/>
      <c r="CF228" s="32"/>
      <c r="CG228" s="32"/>
      <c r="CH228" s="32"/>
      <c r="CI228" s="32"/>
      <c r="CJ228" s="32"/>
      <c r="CK228" s="32"/>
      <c r="CL228" s="32"/>
      <c r="CM228" s="32"/>
      <c r="CN228" s="32"/>
      <c r="CO228" s="32"/>
      <c r="CP228" s="32"/>
      <c r="CQ228" s="32"/>
      <c r="CR228" s="32"/>
      <c r="CS228" s="32"/>
      <c r="CT228" s="32"/>
      <c r="CU228" s="32"/>
      <c r="CV228" s="32"/>
      <c r="CW228" s="32"/>
      <c r="CX228" s="32"/>
      <c r="CY228" s="32"/>
      <c r="CZ228" s="32"/>
      <c r="DA228" s="32"/>
      <c r="DB228" s="32"/>
      <c r="DC228" s="32"/>
      <c r="DD228" s="32"/>
      <c r="DE228" s="32"/>
      <c r="DF228" s="32"/>
      <c r="DG228" s="32"/>
      <c r="DH228" s="32"/>
      <c r="DI228" s="32"/>
      <c r="DJ228" s="32"/>
      <c r="DK228" s="32"/>
      <c r="DL228" s="32"/>
      <c r="DM228" s="32"/>
      <c r="DN228" s="32"/>
      <c r="DO228" s="32"/>
      <c r="DP228" s="32"/>
      <c r="DQ228" s="32"/>
      <c r="DR228" s="32"/>
      <c r="DS228" s="32"/>
      <c r="DT228" s="32"/>
      <c r="DU228" s="32"/>
      <c r="DV228" s="32"/>
      <c r="DW228" s="32"/>
      <c r="DX228" s="32"/>
      <c r="DY228" s="32"/>
      <c r="DZ228" s="32"/>
      <c r="EA228" s="32"/>
      <c r="EB228" s="32"/>
      <c r="EC228" s="32"/>
      <c r="ED228" s="32"/>
      <c r="EE228" s="32"/>
      <c r="EF228" s="32"/>
      <c r="EG228" s="32"/>
      <c r="EH228" s="32"/>
      <c r="EI228" s="32"/>
      <c r="EJ228" s="32"/>
      <c r="EK228" s="32"/>
      <c r="EL228" s="32"/>
      <c r="EM228" s="32"/>
      <c r="EN228" s="32"/>
      <c r="EO228" s="32"/>
      <c r="EP228" s="32"/>
      <c r="EQ228" s="32"/>
      <c r="ER228" s="32"/>
      <c r="ES228" s="32"/>
      <c r="ET228" s="32"/>
      <c r="EU228" s="32"/>
      <c r="EV228" s="32"/>
      <c r="EW228" s="32"/>
      <c r="EX228" s="32"/>
      <c r="EY228" s="32"/>
      <c r="EZ228" s="32"/>
      <c r="FA228" s="32"/>
      <c r="FB228" s="32"/>
      <c r="FC228" s="32"/>
      <c r="FD228" s="32"/>
      <c r="FE228" s="32"/>
      <c r="FF228" s="32"/>
      <c r="FG228" s="32"/>
      <c r="FH228" s="32"/>
      <c r="FI228" s="32"/>
      <c r="FJ228" s="32"/>
      <c r="FK228" s="32"/>
      <c r="FL228" s="32"/>
      <c r="FM228" s="32"/>
      <c r="FN228" s="32"/>
      <c r="FO228" s="32"/>
      <c r="FP228" s="32"/>
      <c r="FQ228" s="32"/>
      <c r="FR228" s="32"/>
      <c r="FS228" s="32"/>
      <c r="FT228" s="32"/>
      <c r="FU228" s="32"/>
      <c r="FV228" s="32"/>
      <c r="FW228" s="32"/>
      <c r="FX228" s="32"/>
      <c r="FY228" s="32"/>
      <c r="FZ228" s="32"/>
      <c r="GA228" s="32"/>
      <c r="GB228" s="32"/>
      <c r="GC228" s="32"/>
      <c r="GD228" s="32"/>
      <c r="GE228" s="32"/>
      <c r="GF228" s="32"/>
      <c r="GG228" s="32"/>
      <c r="GH228" s="32"/>
      <c r="GI228" s="32"/>
      <c r="GJ228" s="32"/>
      <c r="GK228" s="32"/>
      <c r="GL228" s="32"/>
      <c r="GM228" s="32"/>
      <c r="GN228" s="32"/>
      <c r="GO228" s="32"/>
      <c r="GP228" s="32"/>
      <c r="GQ228" s="32"/>
      <c r="GR228" s="32"/>
      <c r="GS228" s="32"/>
      <c r="GT228" s="32"/>
      <c r="GU228" s="32"/>
      <c r="GV228" s="32"/>
      <c r="GW228" s="32"/>
      <c r="GX228" s="32"/>
      <c r="GY228" s="32"/>
      <c r="GZ228" s="32"/>
      <c r="HA228" s="32"/>
      <c r="HB228" s="32"/>
      <c r="HC228" s="32"/>
      <c r="HD228" s="32"/>
      <c r="HE228" s="32"/>
      <c r="HF228" s="32"/>
      <c r="HG228" s="32"/>
      <c r="HH228" s="32"/>
      <c r="HI228" s="32"/>
      <c r="HJ228" s="32"/>
      <c r="HK228" s="32"/>
      <c r="HL228" s="32"/>
      <c r="HM228" s="32"/>
      <c r="HN228" s="32"/>
      <c r="HO228" s="32"/>
      <c r="HP228" s="32"/>
      <c r="HQ228" s="32"/>
      <c r="HR228" s="32"/>
      <c r="HS228" s="32"/>
      <c r="HT228" s="32"/>
      <c r="HU228" s="32"/>
      <c r="HV228" s="32"/>
      <c r="HW228" s="32"/>
      <c r="HX228" s="32"/>
      <c r="HY228" s="32"/>
      <c r="HZ228" s="32"/>
      <c r="IA228" s="32"/>
      <c r="IB228" s="32"/>
      <c r="IC228" s="32"/>
      <c r="ID228" s="32"/>
      <c r="IE228" s="32"/>
      <c r="IF228" s="32"/>
      <c r="IG228" s="32"/>
      <c r="IH228" s="32"/>
      <c r="II228" s="32"/>
      <c r="IJ228" s="32"/>
      <c r="IK228" s="32"/>
      <c r="IL228" s="32"/>
      <c r="IM228" s="32"/>
      <c r="IN228" s="32"/>
      <c r="IO228" s="32"/>
      <c r="IP228" s="32"/>
      <c r="IQ228" s="32"/>
      <c r="IR228" s="32"/>
      <c r="IS228" s="32"/>
      <c r="IT228" s="32"/>
      <c r="IU228" s="32"/>
      <c r="IV228" s="32"/>
    </row>
    <row r="229" spans="1:256" x14ac:dyDescent="0.25">
      <c r="A229" s="2"/>
      <c r="B229" s="32"/>
      <c r="C229" s="19"/>
      <c r="D229" s="32"/>
      <c r="E229" s="32"/>
      <c r="F229" s="32"/>
      <c r="G229" s="32"/>
      <c r="H229" s="32"/>
      <c r="I229" s="32"/>
      <c r="J229" s="32"/>
      <c r="K229" s="32"/>
      <c r="L229" s="32"/>
      <c r="M229" s="32"/>
      <c r="N229" s="32"/>
      <c r="O229" s="32"/>
      <c r="P229" s="32"/>
      <c r="Q229" s="32"/>
      <c r="R229" s="32"/>
      <c r="S229" s="32"/>
      <c r="T229" s="32"/>
      <c r="V229" s="32"/>
      <c r="W229" s="32"/>
      <c r="X229" s="32"/>
      <c r="Y229" s="32"/>
      <c r="Z229" s="32"/>
      <c r="AA229" s="32"/>
      <c r="AB229" s="32"/>
      <c r="AC229" s="32"/>
      <c r="AD229" s="32"/>
      <c r="AE229" s="32"/>
      <c r="AF229" s="32"/>
      <c r="AG229" s="32"/>
      <c r="AH229" s="32"/>
      <c r="AI229" s="32"/>
      <c r="AJ229" s="32"/>
      <c r="AK229" s="32"/>
      <c r="AL229" s="32"/>
      <c r="AM229" s="32"/>
      <c r="AN229" s="32"/>
      <c r="AO229" s="32"/>
      <c r="AP229" s="32"/>
      <c r="AQ229" s="32"/>
      <c r="AR229" s="32"/>
      <c r="AS229" s="32"/>
      <c r="AT229" s="32"/>
      <c r="AU229" s="32"/>
      <c r="AV229" s="32"/>
      <c r="AW229" s="32"/>
      <c r="AX229" s="32"/>
      <c r="AY229" s="32"/>
      <c r="AZ229" s="32"/>
      <c r="BA229" s="32"/>
      <c r="BB229" s="32"/>
      <c r="BC229" s="32"/>
      <c r="BD229" s="32"/>
      <c r="BE229" s="32"/>
      <c r="BF229" s="32"/>
      <c r="BG229" s="32"/>
      <c r="BH229" s="32"/>
      <c r="BI229" s="32"/>
      <c r="BJ229" s="32"/>
      <c r="BK229" s="32"/>
      <c r="BL229" s="32"/>
      <c r="BM229" s="32"/>
      <c r="BN229" s="32"/>
      <c r="BO229" s="32"/>
      <c r="BP229" s="32"/>
      <c r="BQ229" s="32"/>
      <c r="BR229" s="32"/>
      <c r="BS229" s="32"/>
      <c r="BT229" s="32"/>
      <c r="BU229" s="32"/>
      <c r="BV229" s="32"/>
      <c r="BW229" s="32"/>
      <c r="BX229" s="32"/>
      <c r="BY229" s="32"/>
      <c r="BZ229" s="32"/>
      <c r="CA229" s="32"/>
      <c r="CB229" s="32"/>
      <c r="CC229" s="32"/>
      <c r="CD229" s="32"/>
      <c r="CE229" s="32"/>
      <c r="CF229" s="32"/>
      <c r="CG229" s="32"/>
      <c r="CH229" s="32"/>
      <c r="CI229" s="32"/>
      <c r="CJ229" s="32"/>
      <c r="CK229" s="32"/>
      <c r="CL229" s="32"/>
      <c r="CM229" s="32"/>
      <c r="CN229" s="32"/>
      <c r="CO229" s="32"/>
      <c r="CP229" s="32"/>
      <c r="CQ229" s="32"/>
      <c r="CR229" s="32"/>
      <c r="CS229" s="32"/>
      <c r="CT229" s="32"/>
      <c r="CU229" s="32"/>
      <c r="CV229" s="32"/>
      <c r="CW229" s="32"/>
      <c r="CX229" s="32"/>
      <c r="CY229" s="32"/>
      <c r="CZ229" s="32"/>
      <c r="DA229" s="32"/>
      <c r="DB229" s="32"/>
      <c r="DC229" s="32"/>
      <c r="DD229" s="32"/>
      <c r="DE229" s="32"/>
      <c r="DF229" s="32"/>
      <c r="DG229" s="32"/>
      <c r="DH229" s="32"/>
      <c r="DI229" s="32"/>
      <c r="DJ229" s="32"/>
      <c r="DK229" s="32"/>
      <c r="DL229" s="32"/>
      <c r="DM229" s="32"/>
      <c r="DN229" s="32"/>
      <c r="DO229" s="32"/>
      <c r="DP229" s="32"/>
      <c r="DQ229" s="32"/>
      <c r="DR229" s="32"/>
      <c r="DS229" s="32"/>
      <c r="DT229" s="32"/>
      <c r="DU229" s="32"/>
      <c r="DV229" s="32"/>
      <c r="DW229" s="32"/>
      <c r="DX229" s="32"/>
      <c r="DY229" s="32"/>
      <c r="DZ229" s="32"/>
      <c r="EA229" s="32"/>
      <c r="EB229" s="32"/>
      <c r="EC229" s="32"/>
      <c r="ED229" s="32"/>
      <c r="EE229" s="32"/>
      <c r="EF229" s="32"/>
      <c r="EG229" s="32"/>
      <c r="EH229" s="32"/>
      <c r="EI229" s="32"/>
      <c r="EJ229" s="32"/>
      <c r="EK229" s="32"/>
      <c r="EL229" s="32"/>
      <c r="EM229" s="32"/>
      <c r="EN229" s="32"/>
      <c r="EO229" s="32"/>
      <c r="EP229" s="32"/>
      <c r="EQ229" s="32"/>
      <c r="ER229" s="32"/>
      <c r="ES229" s="32"/>
      <c r="ET229" s="32"/>
      <c r="EU229" s="32"/>
      <c r="EV229" s="32"/>
      <c r="EW229" s="32"/>
      <c r="EX229" s="32"/>
      <c r="EY229" s="32"/>
      <c r="EZ229" s="32"/>
      <c r="FA229" s="32"/>
      <c r="FB229" s="32"/>
      <c r="FC229" s="32"/>
      <c r="FD229" s="32"/>
      <c r="FE229" s="32"/>
      <c r="FF229" s="32"/>
      <c r="FG229" s="32"/>
      <c r="FH229" s="32"/>
      <c r="FI229" s="32"/>
      <c r="FJ229" s="32"/>
      <c r="FK229" s="32"/>
      <c r="FL229" s="32"/>
      <c r="FM229" s="32"/>
      <c r="FN229" s="32"/>
      <c r="FO229" s="32"/>
      <c r="FP229" s="32"/>
      <c r="FQ229" s="32"/>
      <c r="FR229" s="32"/>
      <c r="FS229" s="32"/>
      <c r="FT229" s="32"/>
      <c r="FU229" s="32"/>
      <c r="FV229" s="32"/>
      <c r="FW229" s="32"/>
      <c r="FX229" s="32"/>
      <c r="FY229" s="32"/>
      <c r="FZ229" s="32"/>
      <c r="GA229" s="32"/>
      <c r="GB229" s="32"/>
      <c r="GC229" s="32"/>
      <c r="GD229" s="32"/>
      <c r="GE229" s="32"/>
      <c r="GF229" s="32"/>
      <c r="GG229" s="32"/>
      <c r="GH229" s="32"/>
      <c r="GI229" s="32"/>
      <c r="GJ229" s="32"/>
      <c r="GK229" s="32"/>
      <c r="GL229" s="32"/>
      <c r="GM229" s="32"/>
      <c r="GN229" s="32"/>
      <c r="GO229" s="32"/>
      <c r="GP229" s="32"/>
      <c r="GQ229" s="32"/>
      <c r="GR229" s="32"/>
      <c r="GS229" s="32"/>
      <c r="GT229" s="32"/>
      <c r="GU229" s="32"/>
      <c r="GV229" s="32"/>
      <c r="GW229" s="32"/>
      <c r="GX229" s="32"/>
      <c r="GY229" s="32"/>
      <c r="GZ229" s="32"/>
      <c r="HA229" s="32"/>
      <c r="HB229" s="32"/>
      <c r="HC229" s="32"/>
      <c r="HD229" s="32"/>
      <c r="HE229" s="32"/>
      <c r="HF229" s="32"/>
      <c r="HG229" s="32"/>
      <c r="HH229" s="32"/>
      <c r="HI229" s="32"/>
      <c r="HJ229" s="32"/>
      <c r="HK229" s="32"/>
      <c r="HL229" s="32"/>
      <c r="HM229" s="32"/>
      <c r="HN229" s="32"/>
      <c r="HO229" s="32"/>
      <c r="HP229" s="32"/>
      <c r="HQ229" s="32"/>
      <c r="HR229" s="32"/>
      <c r="HS229" s="32"/>
      <c r="HT229" s="32"/>
      <c r="HU229" s="32"/>
      <c r="HV229" s="32"/>
      <c r="HW229" s="32"/>
      <c r="HX229" s="32"/>
      <c r="HY229" s="32"/>
      <c r="HZ229" s="32"/>
      <c r="IA229" s="32"/>
      <c r="IB229" s="32"/>
      <c r="IC229" s="32"/>
      <c r="ID229" s="32"/>
      <c r="IE229" s="32"/>
      <c r="IF229" s="32"/>
      <c r="IG229" s="32"/>
      <c r="IH229" s="32"/>
      <c r="II229" s="32"/>
      <c r="IJ229" s="32"/>
      <c r="IK229" s="32"/>
      <c r="IL229" s="32"/>
      <c r="IM229" s="32"/>
      <c r="IN229" s="32"/>
      <c r="IO229" s="32"/>
      <c r="IP229" s="32"/>
      <c r="IQ229" s="32"/>
      <c r="IR229" s="32"/>
      <c r="IS229" s="32"/>
      <c r="IT229" s="32"/>
      <c r="IU229" s="32"/>
      <c r="IV229" s="32"/>
    </row>
    <row r="230" spans="1:256" x14ac:dyDescent="0.25">
      <c r="A230" s="2"/>
      <c r="B230" s="32"/>
      <c r="C230" s="19"/>
      <c r="D230" s="32"/>
      <c r="E230" s="32"/>
      <c r="F230" s="32"/>
      <c r="G230" s="32"/>
      <c r="H230" s="32"/>
      <c r="I230" s="32"/>
      <c r="J230" s="32"/>
      <c r="K230" s="32"/>
      <c r="L230" s="32"/>
      <c r="M230" s="32"/>
      <c r="N230" s="32"/>
      <c r="O230" s="32"/>
      <c r="P230" s="32"/>
      <c r="Q230" s="32"/>
      <c r="R230" s="32"/>
      <c r="S230" s="32"/>
      <c r="T230" s="32"/>
      <c r="V230" s="32"/>
      <c r="W230" s="32"/>
      <c r="X230" s="32"/>
      <c r="Y230" s="32"/>
      <c r="Z230" s="32"/>
      <c r="AA230" s="32"/>
      <c r="AB230" s="32"/>
      <c r="AC230" s="32"/>
      <c r="AD230" s="32"/>
      <c r="AE230" s="32"/>
      <c r="AF230" s="32"/>
      <c r="AG230" s="32"/>
      <c r="AH230" s="32"/>
      <c r="AI230" s="32"/>
      <c r="AJ230" s="32"/>
      <c r="AK230" s="32"/>
      <c r="AL230" s="32"/>
      <c r="AM230" s="32"/>
      <c r="AN230" s="32"/>
      <c r="AO230" s="32"/>
      <c r="AP230" s="32"/>
      <c r="AQ230" s="32"/>
      <c r="AR230" s="32"/>
      <c r="AS230" s="32"/>
      <c r="AT230" s="32"/>
      <c r="AU230" s="32"/>
      <c r="AV230" s="32"/>
      <c r="AW230" s="32"/>
      <c r="AX230" s="32"/>
      <c r="AY230" s="32"/>
      <c r="AZ230" s="32"/>
      <c r="BA230" s="32"/>
      <c r="BB230" s="32"/>
      <c r="BC230" s="32"/>
      <c r="BD230" s="32"/>
      <c r="BE230" s="32"/>
      <c r="BF230" s="32"/>
      <c r="BG230" s="32"/>
      <c r="BH230" s="32"/>
      <c r="BI230" s="32"/>
      <c r="BJ230" s="32"/>
      <c r="BK230" s="32"/>
      <c r="BL230" s="32"/>
      <c r="BM230" s="32"/>
      <c r="BN230" s="32"/>
      <c r="BO230" s="32"/>
      <c r="BP230" s="32"/>
      <c r="BQ230" s="32"/>
      <c r="BR230" s="32"/>
      <c r="BS230" s="32"/>
      <c r="BT230" s="32"/>
      <c r="BU230" s="32"/>
      <c r="BV230" s="32"/>
      <c r="BW230" s="32"/>
      <c r="BX230" s="32"/>
      <c r="BY230" s="32"/>
      <c r="BZ230" s="32"/>
      <c r="CA230" s="32"/>
      <c r="CB230" s="32"/>
      <c r="CC230" s="32"/>
      <c r="CD230" s="32"/>
      <c r="CE230" s="32"/>
      <c r="CF230" s="32"/>
      <c r="CG230" s="32"/>
      <c r="CH230" s="32"/>
      <c r="CI230" s="32"/>
      <c r="CJ230" s="32"/>
      <c r="CK230" s="32"/>
      <c r="CL230" s="32"/>
      <c r="CM230" s="32"/>
      <c r="CN230" s="32"/>
      <c r="CO230" s="32"/>
      <c r="CP230" s="32"/>
      <c r="CQ230" s="32"/>
      <c r="CR230" s="32"/>
      <c r="CS230" s="32"/>
      <c r="CT230" s="32"/>
      <c r="CU230" s="32"/>
      <c r="CV230" s="32"/>
      <c r="CW230" s="32"/>
      <c r="CX230" s="32"/>
      <c r="CY230" s="32"/>
      <c r="CZ230" s="32"/>
      <c r="DA230" s="32"/>
      <c r="DB230" s="32"/>
      <c r="DC230" s="32"/>
      <c r="DD230" s="32"/>
      <c r="DE230" s="32"/>
      <c r="DF230" s="32"/>
      <c r="DG230" s="32"/>
      <c r="DH230" s="32"/>
      <c r="DI230" s="32"/>
      <c r="DJ230" s="32"/>
      <c r="DK230" s="32"/>
      <c r="DL230" s="32"/>
      <c r="DM230" s="32"/>
      <c r="DN230" s="32"/>
      <c r="DO230" s="32"/>
      <c r="DP230" s="32"/>
      <c r="DQ230" s="32"/>
      <c r="DR230" s="32"/>
      <c r="DS230" s="32"/>
      <c r="DT230" s="32"/>
      <c r="DU230" s="32"/>
      <c r="DV230" s="32"/>
      <c r="DW230" s="32"/>
      <c r="DX230" s="32"/>
      <c r="DY230" s="32"/>
      <c r="DZ230" s="32"/>
      <c r="EA230" s="32"/>
      <c r="EB230" s="32"/>
      <c r="EC230" s="32"/>
      <c r="ED230" s="32"/>
      <c r="EE230" s="32"/>
      <c r="EF230" s="32"/>
      <c r="EG230" s="32"/>
      <c r="EH230" s="32"/>
      <c r="EI230" s="32"/>
      <c r="EJ230" s="32"/>
      <c r="EK230" s="32"/>
      <c r="EL230" s="32"/>
      <c r="EM230" s="32"/>
      <c r="EN230" s="32"/>
      <c r="EO230" s="32"/>
      <c r="EP230" s="32"/>
      <c r="EQ230" s="32"/>
      <c r="ER230" s="32"/>
      <c r="ES230" s="32"/>
      <c r="ET230" s="32"/>
      <c r="EU230" s="32"/>
      <c r="EV230" s="32"/>
      <c r="EW230" s="32"/>
      <c r="EX230" s="32"/>
      <c r="EY230" s="32"/>
      <c r="EZ230" s="32"/>
      <c r="FA230" s="32"/>
      <c r="FB230" s="32"/>
      <c r="FC230" s="32"/>
      <c r="FD230" s="32"/>
      <c r="FE230" s="32"/>
      <c r="FF230" s="32"/>
      <c r="FG230" s="32"/>
      <c r="FH230" s="32"/>
      <c r="FI230" s="32"/>
      <c r="FJ230" s="32"/>
      <c r="FK230" s="32"/>
      <c r="FL230" s="32"/>
      <c r="FM230" s="32"/>
      <c r="FN230" s="32"/>
      <c r="FO230" s="32"/>
      <c r="FP230" s="32"/>
      <c r="FQ230" s="32"/>
      <c r="FR230" s="32"/>
      <c r="FS230" s="32"/>
      <c r="FT230" s="32"/>
      <c r="FU230" s="32"/>
      <c r="FV230" s="32"/>
      <c r="FW230" s="32"/>
      <c r="FX230" s="32"/>
      <c r="FY230" s="32"/>
      <c r="FZ230" s="32"/>
      <c r="GA230" s="32"/>
      <c r="GB230" s="32"/>
      <c r="GC230" s="32"/>
      <c r="GD230" s="32"/>
      <c r="GE230" s="32"/>
      <c r="GF230" s="32"/>
      <c r="GG230" s="32"/>
      <c r="GH230" s="32"/>
      <c r="GI230" s="32"/>
      <c r="GJ230" s="32"/>
      <c r="GK230" s="32"/>
      <c r="GL230" s="32"/>
      <c r="GM230" s="32"/>
      <c r="GN230" s="32"/>
      <c r="GO230" s="32"/>
      <c r="GP230" s="32"/>
      <c r="GQ230" s="32"/>
      <c r="GR230" s="32"/>
      <c r="GS230" s="32"/>
      <c r="GT230" s="32"/>
      <c r="GU230" s="32"/>
      <c r="GV230" s="32"/>
      <c r="GW230" s="32"/>
      <c r="GX230" s="32"/>
      <c r="GY230" s="32"/>
      <c r="GZ230" s="32"/>
      <c r="HA230" s="32"/>
      <c r="HB230" s="32"/>
      <c r="HC230" s="32"/>
      <c r="HD230" s="32"/>
      <c r="HE230" s="32"/>
      <c r="HF230" s="32"/>
      <c r="HG230" s="32"/>
      <c r="HH230" s="32"/>
      <c r="HI230" s="32"/>
      <c r="HJ230" s="32"/>
      <c r="HK230" s="32"/>
      <c r="HL230" s="32"/>
      <c r="HM230" s="32"/>
      <c r="HN230" s="32"/>
      <c r="HO230" s="32"/>
      <c r="HP230" s="32"/>
      <c r="HQ230" s="32"/>
      <c r="HR230" s="32"/>
      <c r="HS230" s="32"/>
      <c r="HT230" s="32"/>
      <c r="HU230" s="32"/>
      <c r="HV230" s="32"/>
      <c r="HW230" s="32"/>
      <c r="HX230" s="32"/>
      <c r="HY230" s="32"/>
      <c r="HZ230" s="32"/>
      <c r="IA230" s="32"/>
      <c r="IB230" s="32"/>
      <c r="IC230" s="32"/>
      <c r="ID230" s="32"/>
      <c r="IE230" s="32"/>
      <c r="IF230" s="32"/>
      <c r="IG230" s="32"/>
      <c r="IH230" s="32"/>
      <c r="II230" s="32"/>
      <c r="IJ230" s="32"/>
      <c r="IK230" s="32"/>
      <c r="IL230" s="32"/>
      <c r="IM230" s="32"/>
      <c r="IN230" s="32"/>
      <c r="IO230" s="32"/>
      <c r="IP230" s="32"/>
      <c r="IQ230" s="32"/>
      <c r="IR230" s="32"/>
      <c r="IS230" s="32"/>
      <c r="IT230" s="32"/>
      <c r="IU230" s="32"/>
      <c r="IV230" s="32"/>
    </row>
    <row r="231" spans="1:256" x14ac:dyDescent="0.25">
      <c r="A231" s="2"/>
      <c r="B231" s="32"/>
      <c r="C231" s="19"/>
      <c r="D231" s="32"/>
      <c r="E231" s="32"/>
      <c r="F231" s="32"/>
      <c r="G231" s="32"/>
      <c r="H231" s="32"/>
      <c r="I231" s="32"/>
      <c r="J231" s="32"/>
      <c r="K231" s="32"/>
      <c r="L231" s="32"/>
      <c r="M231" s="32"/>
      <c r="N231" s="32"/>
      <c r="O231" s="32"/>
      <c r="P231" s="32"/>
      <c r="Q231" s="32"/>
      <c r="R231" s="32"/>
      <c r="S231" s="32"/>
      <c r="T231" s="32"/>
      <c r="V231" s="32"/>
      <c r="W231" s="32"/>
      <c r="X231" s="32"/>
      <c r="Y231" s="32"/>
      <c r="Z231" s="32"/>
      <c r="AA231" s="32"/>
      <c r="AB231" s="32"/>
      <c r="AC231" s="32"/>
      <c r="AD231" s="32"/>
      <c r="AE231" s="32"/>
      <c r="AF231" s="32"/>
      <c r="AG231" s="32"/>
      <c r="AH231" s="32"/>
      <c r="AI231" s="32"/>
      <c r="AJ231" s="32"/>
      <c r="AK231" s="32"/>
      <c r="AL231" s="32"/>
      <c r="AM231" s="32"/>
      <c r="AN231" s="32"/>
      <c r="AO231" s="32"/>
      <c r="AP231" s="32"/>
      <c r="AQ231" s="32"/>
      <c r="AR231" s="32"/>
      <c r="AS231" s="32"/>
      <c r="AT231" s="32"/>
      <c r="AU231" s="32"/>
      <c r="AV231" s="32"/>
      <c r="AW231" s="32"/>
      <c r="AX231" s="32"/>
      <c r="AY231" s="32"/>
      <c r="AZ231" s="32"/>
      <c r="BA231" s="32"/>
      <c r="BB231" s="32"/>
      <c r="BC231" s="32"/>
      <c r="BD231" s="32"/>
      <c r="BE231" s="32"/>
      <c r="BF231" s="32"/>
      <c r="BG231" s="32"/>
      <c r="BH231" s="32"/>
      <c r="BI231" s="32"/>
      <c r="BJ231" s="32"/>
      <c r="BK231" s="32"/>
      <c r="BL231" s="32"/>
      <c r="BM231" s="32"/>
      <c r="BN231" s="32"/>
      <c r="BO231" s="32"/>
      <c r="BP231" s="32"/>
      <c r="BQ231" s="32"/>
      <c r="BR231" s="32"/>
      <c r="BS231" s="32"/>
      <c r="BT231" s="32"/>
      <c r="BU231" s="32"/>
      <c r="BV231" s="32"/>
      <c r="BW231" s="32"/>
      <c r="BX231" s="32"/>
      <c r="BY231" s="32"/>
      <c r="BZ231" s="32"/>
      <c r="CA231" s="32"/>
      <c r="CB231" s="32"/>
      <c r="CC231" s="32"/>
      <c r="CD231" s="32"/>
      <c r="CE231" s="32"/>
      <c r="CF231" s="32"/>
      <c r="CG231" s="32"/>
      <c r="CH231" s="32"/>
      <c r="CI231" s="32"/>
      <c r="CJ231" s="32"/>
      <c r="CK231" s="32"/>
      <c r="CL231" s="32"/>
      <c r="CM231" s="32"/>
      <c r="CN231" s="32"/>
      <c r="CO231" s="32"/>
      <c r="CP231" s="32"/>
      <c r="CQ231" s="32"/>
      <c r="CR231" s="32"/>
      <c r="CS231" s="32"/>
      <c r="CT231" s="32"/>
      <c r="CU231" s="32"/>
      <c r="CV231" s="32"/>
      <c r="CW231" s="32"/>
      <c r="CX231" s="32"/>
      <c r="CY231" s="32"/>
      <c r="CZ231" s="32"/>
      <c r="DA231" s="32"/>
      <c r="DB231" s="32"/>
      <c r="DC231" s="32"/>
      <c r="DD231" s="32"/>
      <c r="DE231" s="32"/>
      <c r="DF231" s="32"/>
      <c r="DG231" s="32"/>
      <c r="DH231" s="32"/>
      <c r="DI231" s="32"/>
      <c r="DJ231" s="32"/>
      <c r="DK231" s="32"/>
      <c r="DL231" s="32"/>
      <c r="DM231" s="32"/>
      <c r="DN231" s="32"/>
      <c r="DO231" s="32"/>
      <c r="DP231" s="32"/>
      <c r="DQ231" s="32"/>
      <c r="DR231" s="32"/>
      <c r="DS231" s="32"/>
      <c r="DT231" s="32"/>
      <c r="DU231" s="32"/>
      <c r="DV231" s="32"/>
      <c r="DW231" s="32"/>
      <c r="DX231" s="32"/>
      <c r="DY231" s="32"/>
      <c r="DZ231" s="32"/>
      <c r="EA231" s="32"/>
      <c r="EB231" s="32"/>
      <c r="EC231" s="32"/>
      <c r="ED231" s="32"/>
      <c r="EE231" s="32"/>
      <c r="EF231" s="32"/>
      <c r="EG231" s="32"/>
      <c r="EH231" s="32"/>
      <c r="EI231" s="32"/>
      <c r="EJ231" s="32"/>
      <c r="EK231" s="32"/>
      <c r="EL231" s="32"/>
      <c r="EM231" s="32"/>
      <c r="EN231" s="32"/>
      <c r="EO231" s="32"/>
      <c r="EP231" s="32"/>
      <c r="EQ231" s="32"/>
      <c r="ER231" s="32"/>
      <c r="ES231" s="32"/>
      <c r="ET231" s="32"/>
      <c r="EU231" s="32"/>
      <c r="EV231" s="32"/>
      <c r="EW231" s="32"/>
      <c r="EX231" s="32"/>
      <c r="EY231" s="32"/>
      <c r="EZ231" s="32"/>
      <c r="FA231" s="32"/>
      <c r="FB231" s="32"/>
      <c r="FC231" s="32"/>
      <c r="FD231" s="32"/>
      <c r="FE231" s="32"/>
      <c r="FF231" s="32"/>
      <c r="FG231" s="32"/>
      <c r="FH231" s="32"/>
      <c r="FI231" s="32"/>
      <c r="FJ231" s="32"/>
      <c r="FK231" s="32"/>
      <c r="FL231" s="32"/>
      <c r="FM231" s="32"/>
      <c r="FN231" s="32"/>
      <c r="FO231" s="32"/>
      <c r="FP231" s="32"/>
      <c r="FQ231" s="32"/>
      <c r="FR231" s="32"/>
      <c r="FS231" s="32"/>
      <c r="FT231" s="32"/>
      <c r="FU231" s="32"/>
      <c r="FV231" s="32"/>
      <c r="FW231" s="32"/>
      <c r="FX231" s="32"/>
      <c r="FY231" s="32"/>
      <c r="FZ231" s="32"/>
      <c r="GA231" s="32"/>
      <c r="GB231" s="32"/>
      <c r="GC231" s="32"/>
      <c r="GD231" s="32"/>
      <c r="GE231" s="32"/>
      <c r="GF231" s="32"/>
      <c r="GG231" s="32"/>
      <c r="GH231" s="32"/>
      <c r="GI231" s="32"/>
      <c r="GJ231" s="32"/>
      <c r="GK231" s="32"/>
      <c r="GL231" s="32"/>
      <c r="GM231" s="32"/>
      <c r="GN231" s="32"/>
      <c r="GO231" s="32"/>
      <c r="GP231" s="32"/>
      <c r="GQ231" s="32"/>
      <c r="GR231" s="32"/>
      <c r="GS231" s="32"/>
      <c r="GT231" s="32"/>
      <c r="GU231" s="32"/>
      <c r="GV231" s="32"/>
      <c r="GW231" s="32"/>
      <c r="GX231" s="32"/>
      <c r="GY231" s="32"/>
      <c r="GZ231" s="32"/>
      <c r="HA231" s="32"/>
      <c r="HB231" s="32"/>
      <c r="HC231" s="32"/>
      <c r="HD231" s="32"/>
      <c r="HE231" s="32"/>
      <c r="HF231" s="32"/>
      <c r="HG231" s="32"/>
      <c r="HH231" s="32"/>
      <c r="HI231" s="32"/>
      <c r="HJ231" s="32"/>
      <c r="HK231" s="32"/>
      <c r="HL231" s="32"/>
      <c r="HM231" s="32"/>
      <c r="HN231" s="32"/>
      <c r="HO231" s="32"/>
      <c r="HP231" s="32"/>
      <c r="HQ231" s="32"/>
      <c r="HR231" s="32"/>
      <c r="HS231" s="32"/>
      <c r="HT231" s="32"/>
      <c r="HU231" s="32"/>
      <c r="HV231" s="32"/>
      <c r="HW231" s="32"/>
      <c r="HX231" s="32"/>
      <c r="HY231" s="32"/>
      <c r="HZ231" s="32"/>
      <c r="IA231" s="32"/>
      <c r="IB231" s="32"/>
      <c r="IC231" s="32"/>
      <c r="ID231" s="32"/>
      <c r="IE231" s="32"/>
      <c r="IF231" s="32"/>
      <c r="IG231" s="32"/>
      <c r="IH231" s="32"/>
      <c r="II231" s="32"/>
      <c r="IJ231" s="32"/>
      <c r="IK231" s="32"/>
      <c r="IL231" s="32"/>
      <c r="IM231" s="32"/>
      <c r="IN231" s="32"/>
      <c r="IO231" s="32"/>
      <c r="IP231" s="32"/>
      <c r="IQ231" s="32"/>
      <c r="IR231" s="32"/>
      <c r="IS231" s="32"/>
      <c r="IT231" s="32"/>
      <c r="IU231" s="32"/>
      <c r="IV231" s="32"/>
    </row>
    <row r="232" spans="1:256" x14ac:dyDescent="0.25">
      <c r="A232" s="2"/>
      <c r="B232" s="32"/>
      <c r="C232" s="19"/>
      <c r="D232" s="32"/>
      <c r="E232" s="32"/>
      <c r="F232" s="32"/>
      <c r="G232" s="32"/>
      <c r="H232" s="32"/>
      <c r="I232" s="32"/>
      <c r="J232" s="32"/>
      <c r="K232" s="32"/>
      <c r="L232" s="32"/>
      <c r="M232" s="32"/>
      <c r="N232" s="32"/>
      <c r="O232" s="32"/>
      <c r="P232" s="32"/>
      <c r="Q232" s="32"/>
      <c r="R232" s="32"/>
      <c r="S232" s="32"/>
      <c r="T232" s="32"/>
      <c r="V232" s="32"/>
      <c r="W232" s="32"/>
      <c r="X232" s="32"/>
      <c r="Y232" s="32"/>
      <c r="Z232" s="32"/>
      <c r="AA232" s="32"/>
      <c r="AB232" s="32"/>
      <c r="AC232" s="32"/>
      <c r="AD232" s="32"/>
      <c r="AE232" s="32"/>
      <c r="AF232" s="32"/>
      <c r="AG232" s="32"/>
      <c r="AH232" s="32"/>
      <c r="AI232" s="32"/>
      <c r="AJ232" s="32"/>
      <c r="AK232" s="32"/>
      <c r="AL232" s="32"/>
      <c r="AM232" s="32"/>
      <c r="AN232" s="32"/>
      <c r="AO232" s="32"/>
      <c r="AP232" s="32"/>
      <c r="AQ232" s="32"/>
      <c r="AR232" s="32"/>
      <c r="AS232" s="32"/>
      <c r="AT232" s="32"/>
      <c r="AU232" s="32"/>
      <c r="AV232" s="32"/>
      <c r="AW232" s="32"/>
      <c r="AX232" s="32"/>
      <c r="AY232" s="32"/>
      <c r="AZ232" s="32"/>
      <c r="BA232" s="32"/>
      <c r="BB232" s="32"/>
      <c r="BC232" s="32"/>
      <c r="BD232" s="32"/>
      <c r="BE232" s="32"/>
      <c r="BF232" s="32"/>
      <c r="BG232" s="32"/>
      <c r="BH232" s="32"/>
      <c r="BI232" s="32"/>
      <c r="BJ232" s="32"/>
      <c r="BK232" s="32"/>
      <c r="BL232" s="32"/>
      <c r="BM232" s="32"/>
      <c r="BN232" s="32"/>
      <c r="BO232" s="32"/>
      <c r="BP232" s="32"/>
      <c r="BQ232" s="32"/>
      <c r="BR232" s="32"/>
      <c r="BS232" s="32"/>
      <c r="BT232" s="32"/>
      <c r="BU232" s="32"/>
      <c r="BV232" s="32"/>
      <c r="BW232" s="32"/>
      <c r="BX232" s="32"/>
      <c r="BY232" s="32"/>
      <c r="BZ232" s="32"/>
      <c r="CA232" s="32"/>
      <c r="CB232" s="32"/>
      <c r="CC232" s="32"/>
      <c r="CD232" s="32"/>
      <c r="CE232" s="32"/>
      <c r="CF232" s="32"/>
      <c r="CG232" s="32"/>
      <c r="CH232" s="32"/>
      <c r="CI232" s="32"/>
      <c r="CJ232" s="32"/>
      <c r="CK232" s="32"/>
      <c r="CL232" s="32"/>
      <c r="CM232" s="32"/>
      <c r="CN232" s="32"/>
      <c r="CO232" s="32"/>
      <c r="CP232" s="32"/>
      <c r="CQ232" s="32"/>
      <c r="CR232" s="32"/>
      <c r="CS232" s="32"/>
      <c r="CT232" s="32"/>
      <c r="CU232" s="32"/>
      <c r="CV232" s="32"/>
      <c r="CW232" s="32"/>
      <c r="CX232" s="32"/>
      <c r="CY232" s="32"/>
      <c r="CZ232" s="32"/>
      <c r="DA232" s="32"/>
      <c r="DB232" s="32"/>
      <c r="DC232" s="32"/>
      <c r="DD232" s="32"/>
      <c r="DE232" s="32"/>
      <c r="DF232" s="32"/>
      <c r="DG232" s="32"/>
      <c r="DH232" s="32"/>
      <c r="DI232" s="32"/>
      <c r="DJ232" s="32"/>
      <c r="DK232" s="32"/>
      <c r="DL232" s="32"/>
      <c r="DM232" s="32"/>
      <c r="DN232" s="32"/>
      <c r="DO232" s="32"/>
      <c r="DP232" s="32"/>
      <c r="DQ232" s="32"/>
      <c r="DR232" s="32"/>
      <c r="DS232" s="32"/>
      <c r="DT232" s="32"/>
      <c r="DU232" s="32"/>
      <c r="DV232" s="32"/>
      <c r="DW232" s="32"/>
      <c r="DX232" s="32"/>
      <c r="DY232" s="32"/>
      <c r="DZ232" s="32"/>
      <c r="EA232" s="32"/>
      <c r="EB232" s="32"/>
      <c r="EC232" s="32"/>
      <c r="ED232" s="32"/>
      <c r="EE232" s="32"/>
      <c r="EF232" s="32"/>
      <c r="EG232" s="32"/>
      <c r="EH232" s="32"/>
      <c r="EI232" s="32"/>
      <c r="EJ232" s="32"/>
      <c r="EK232" s="32"/>
      <c r="EL232" s="32"/>
      <c r="EM232" s="32"/>
      <c r="EN232" s="32"/>
      <c r="EO232" s="32"/>
      <c r="EP232" s="32"/>
      <c r="EQ232" s="32"/>
      <c r="ER232" s="32"/>
      <c r="ES232" s="32"/>
      <c r="ET232" s="32"/>
      <c r="EU232" s="32"/>
      <c r="EV232" s="32"/>
      <c r="EW232" s="32"/>
      <c r="EX232" s="32"/>
      <c r="EY232" s="32"/>
      <c r="EZ232" s="32"/>
      <c r="FA232" s="32"/>
      <c r="FB232" s="32"/>
      <c r="FC232" s="32"/>
      <c r="FD232" s="32"/>
      <c r="FE232" s="32"/>
      <c r="FF232" s="32"/>
      <c r="FG232" s="32"/>
      <c r="FH232" s="32"/>
      <c r="FI232" s="32"/>
      <c r="FJ232" s="32"/>
      <c r="FK232" s="32"/>
      <c r="FL232" s="32"/>
      <c r="FM232" s="32"/>
      <c r="FN232" s="32"/>
      <c r="FO232" s="32"/>
      <c r="FP232" s="32"/>
      <c r="FQ232" s="32"/>
      <c r="FR232" s="32"/>
      <c r="FS232" s="32"/>
      <c r="FT232" s="32"/>
      <c r="FU232" s="32"/>
      <c r="FV232" s="32"/>
      <c r="FW232" s="32"/>
      <c r="FX232" s="32"/>
      <c r="FY232" s="32"/>
      <c r="FZ232" s="32"/>
      <c r="GA232" s="32"/>
      <c r="GB232" s="32"/>
      <c r="GC232" s="32"/>
      <c r="GD232" s="32"/>
      <c r="GE232" s="32"/>
      <c r="GF232" s="32"/>
      <c r="GG232" s="32"/>
      <c r="GH232" s="32"/>
      <c r="GI232" s="32"/>
      <c r="GJ232" s="32"/>
      <c r="GK232" s="32"/>
      <c r="GL232" s="32"/>
      <c r="GM232" s="32"/>
      <c r="GN232" s="32"/>
      <c r="GO232" s="32"/>
      <c r="GP232" s="32"/>
      <c r="GQ232" s="32"/>
      <c r="GR232" s="32"/>
      <c r="GS232" s="32"/>
      <c r="GT232" s="32"/>
      <c r="GU232" s="32"/>
      <c r="GV232" s="32"/>
      <c r="GW232" s="32"/>
      <c r="GX232" s="32"/>
      <c r="GY232" s="32"/>
      <c r="GZ232" s="32"/>
      <c r="HA232" s="32"/>
      <c r="HB232" s="32"/>
      <c r="HC232" s="32"/>
      <c r="HD232" s="32"/>
      <c r="HE232" s="32"/>
      <c r="HF232" s="32"/>
      <c r="HG232" s="32"/>
      <c r="HH232" s="32"/>
      <c r="HI232" s="32"/>
      <c r="HJ232" s="32"/>
      <c r="HK232" s="32"/>
      <c r="HL232" s="32"/>
      <c r="HM232" s="32"/>
      <c r="HN232" s="32"/>
      <c r="HO232" s="32"/>
      <c r="HP232" s="32"/>
      <c r="HQ232" s="32"/>
      <c r="HR232" s="32"/>
      <c r="HS232" s="32"/>
      <c r="HT232" s="32"/>
      <c r="HU232" s="32"/>
      <c r="HV232" s="32"/>
      <c r="HW232" s="32"/>
      <c r="HX232" s="32"/>
      <c r="HY232" s="32"/>
      <c r="HZ232" s="32"/>
      <c r="IA232" s="32"/>
      <c r="IB232" s="32"/>
      <c r="IC232" s="32"/>
      <c r="ID232" s="32"/>
      <c r="IE232" s="32"/>
      <c r="IF232" s="32"/>
      <c r="IG232" s="32"/>
      <c r="IH232" s="32"/>
      <c r="II232" s="32"/>
      <c r="IJ232" s="32"/>
      <c r="IK232" s="32"/>
      <c r="IL232" s="32"/>
      <c r="IM232" s="32"/>
      <c r="IN232" s="32"/>
      <c r="IO232" s="32"/>
      <c r="IP232" s="32"/>
      <c r="IQ232" s="32"/>
      <c r="IR232" s="32"/>
      <c r="IS232" s="32"/>
      <c r="IT232" s="32"/>
      <c r="IU232" s="32"/>
      <c r="IV232" s="32"/>
    </row>
    <row r="233" spans="1:256" x14ac:dyDescent="0.25">
      <c r="A233" s="2"/>
      <c r="B233" s="32"/>
      <c r="C233" s="19"/>
      <c r="D233" s="32"/>
      <c r="E233" s="32"/>
      <c r="F233" s="32"/>
      <c r="G233" s="32"/>
      <c r="H233" s="32"/>
      <c r="I233" s="32"/>
      <c r="J233" s="32"/>
      <c r="K233" s="32"/>
      <c r="L233" s="32"/>
      <c r="M233" s="32"/>
      <c r="N233" s="32"/>
      <c r="O233" s="32"/>
      <c r="P233" s="32"/>
      <c r="Q233" s="32"/>
      <c r="R233" s="32"/>
      <c r="S233" s="32"/>
      <c r="T233" s="32"/>
      <c r="V233" s="32"/>
      <c r="W233" s="32"/>
      <c r="X233" s="32"/>
      <c r="Y233" s="32"/>
      <c r="Z233" s="32"/>
      <c r="AA233" s="32"/>
      <c r="AB233" s="32"/>
      <c r="AC233" s="32"/>
      <c r="AD233" s="32"/>
      <c r="AE233" s="32"/>
      <c r="AF233" s="32"/>
      <c r="AG233" s="32"/>
      <c r="AH233" s="32"/>
      <c r="AI233" s="32"/>
      <c r="AJ233" s="32"/>
      <c r="AK233" s="32"/>
      <c r="AL233" s="32"/>
      <c r="AM233" s="32"/>
      <c r="AN233" s="32"/>
      <c r="AO233" s="32"/>
      <c r="AP233" s="32"/>
      <c r="AQ233" s="32"/>
      <c r="AR233" s="32"/>
      <c r="AS233" s="32"/>
      <c r="AT233" s="32"/>
      <c r="AU233" s="32"/>
      <c r="AV233" s="32"/>
      <c r="AW233" s="32"/>
      <c r="AX233" s="32"/>
      <c r="AY233" s="32"/>
      <c r="AZ233" s="32"/>
      <c r="BA233" s="32"/>
      <c r="BB233" s="32"/>
      <c r="BC233" s="32"/>
      <c r="BD233" s="32"/>
      <c r="BE233" s="32"/>
      <c r="BF233" s="32"/>
      <c r="BG233" s="32"/>
      <c r="BH233" s="32"/>
      <c r="BI233" s="32"/>
      <c r="BJ233" s="32"/>
      <c r="BK233" s="32"/>
      <c r="BL233" s="32"/>
      <c r="BM233" s="32"/>
      <c r="BN233" s="32"/>
      <c r="BO233" s="32"/>
      <c r="BP233" s="32"/>
      <c r="BQ233" s="32"/>
      <c r="BR233" s="32"/>
      <c r="BS233" s="32"/>
      <c r="BT233" s="32"/>
      <c r="BU233" s="32"/>
      <c r="BV233" s="32"/>
      <c r="BW233" s="32"/>
      <c r="BX233" s="32"/>
      <c r="BY233" s="32"/>
      <c r="BZ233" s="32"/>
      <c r="CA233" s="32"/>
      <c r="CB233" s="32"/>
      <c r="CC233" s="32"/>
      <c r="CD233" s="32"/>
      <c r="CE233" s="32"/>
      <c r="CF233" s="32"/>
      <c r="CG233" s="32"/>
      <c r="CH233" s="32"/>
      <c r="CI233" s="32"/>
      <c r="CJ233" s="32"/>
      <c r="CK233" s="32"/>
      <c r="CL233" s="32"/>
      <c r="CM233" s="32"/>
      <c r="CN233" s="32"/>
      <c r="CO233" s="32"/>
      <c r="CP233" s="32"/>
      <c r="CQ233" s="32"/>
      <c r="CR233" s="32"/>
      <c r="CS233" s="32"/>
      <c r="CT233" s="32"/>
      <c r="CU233" s="32"/>
      <c r="CV233" s="32"/>
      <c r="CW233" s="32"/>
      <c r="CX233" s="32"/>
      <c r="CY233" s="32"/>
      <c r="CZ233" s="32"/>
      <c r="DA233" s="32"/>
      <c r="DB233" s="32"/>
      <c r="DC233" s="32"/>
      <c r="DD233" s="32"/>
      <c r="DE233" s="32"/>
      <c r="DF233" s="32"/>
      <c r="DG233" s="32"/>
      <c r="DH233" s="32"/>
      <c r="DI233" s="32"/>
      <c r="DJ233" s="32"/>
      <c r="DK233" s="32"/>
      <c r="DL233" s="32"/>
      <c r="DM233" s="32"/>
      <c r="DN233" s="32"/>
      <c r="DO233" s="32"/>
      <c r="DP233" s="32"/>
      <c r="DQ233" s="32"/>
      <c r="DR233" s="32"/>
      <c r="DS233" s="32"/>
      <c r="DT233" s="32"/>
      <c r="DU233" s="32"/>
      <c r="DV233" s="32"/>
      <c r="DW233" s="32"/>
      <c r="DX233" s="32"/>
      <c r="DY233" s="32"/>
      <c r="DZ233" s="32"/>
      <c r="EA233" s="32"/>
      <c r="EB233" s="32"/>
      <c r="EC233" s="32"/>
      <c r="ED233" s="32"/>
      <c r="EE233" s="32"/>
      <c r="EF233" s="32"/>
      <c r="EG233" s="32"/>
      <c r="EH233" s="32"/>
      <c r="EI233" s="32"/>
      <c r="EJ233" s="32"/>
      <c r="EK233" s="32"/>
      <c r="EL233" s="32"/>
      <c r="EM233" s="32"/>
      <c r="EN233" s="32"/>
      <c r="EO233" s="32"/>
      <c r="EP233" s="32"/>
      <c r="EQ233" s="32"/>
      <c r="ER233" s="32"/>
      <c r="ES233" s="32"/>
      <c r="ET233" s="32"/>
      <c r="EU233" s="32"/>
      <c r="EV233" s="32"/>
      <c r="EW233" s="32"/>
      <c r="EX233" s="32"/>
      <c r="EY233" s="32"/>
      <c r="EZ233" s="32"/>
      <c r="FA233" s="32"/>
      <c r="FB233" s="32"/>
      <c r="FC233" s="32"/>
      <c r="FD233" s="32"/>
      <c r="FE233" s="32"/>
      <c r="FF233" s="32"/>
      <c r="FG233" s="32"/>
      <c r="FH233" s="32"/>
      <c r="FI233" s="32"/>
      <c r="FJ233" s="32"/>
      <c r="FK233" s="32"/>
      <c r="FL233" s="32"/>
      <c r="FM233" s="32"/>
      <c r="FN233" s="32"/>
      <c r="FO233" s="32"/>
      <c r="FP233" s="32"/>
      <c r="FQ233" s="32"/>
      <c r="FR233" s="32"/>
      <c r="FS233" s="32"/>
      <c r="FT233" s="32"/>
      <c r="FU233" s="32"/>
      <c r="FV233" s="32"/>
      <c r="FW233" s="32"/>
      <c r="FX233" s="32"/>
      <c r="FY233" s="32"/>
      <c r="FZ233" s="32"/>
      <c r="GA233" s="32"/>
      <c r="GB233" s="32"/>
      <c r="GC233" s="32"/>
      <c r="GD233" s="32"/>
      <c r="GE233" s="32"/>
      <c r="GF233" s="32"/>
      <c r="GG233" s="32"/>
      <c r="GH233" s="32"/>
      <c r="GI233" s="32"/>
      <c r="GJ233" s="32"/>
      <c r="GK233" s="32"/>
      <c r="GL233" s="32"/>
      <c r="GM233" s="32"/>
      <c r="GN233" s="32"/>
      <c r="GO233" s="32"/>
      <c r="GP233" s="32"/>
      <c r="GQ233" s="32"/>
      <c r="GR233" s="32"/>
      <c r="GS233" s="32"/>
      <c r="GT233" s="32"/>
      <c r="GU233" s="32"/>
      <c r="GV233" s="32"/>
      <c r="GW233" s="32"/>
      <c r="GX233" s="32"/>
      <c r="GY233" s="32"/>
      <c r="GZ233" s="32"/>
      <c r="HA233" s="32"/>
      <c r="HB233" s="32"/>
      <c r="HC233" s="32"/>
      <c r="HD233" s="32"/>
      <c r="HE233" s="32"/>
      <c r="HF233" s="32"/>
      <c r="HG233" s="32"/>
      <c r="HH233" s="32"/>
      <c r="HI233" s="32"/>
      <c r="HJ233" s="32"/>
      <c r="HK233" s="32"/>
      <c r="HL233" s="32"/>
      <c r="HM233" s="32"/>
      <c r="HN233" s="32"/>
      <c r="HO233" s="32"/>
      <c r="HP233" s="32"/>
      <c r="HQ233" s="32"/>
      <c r="HR233" s="32"/>
      <c r="HS233" s="32"/>
      <c r="HT233" s="32"/>
      <c r="HU233" s="32"/>
      <c r="HV233" s="32"/>
      <c r="HW233" s="32"/>
      <c r="HX233" s="32"/>
      <c r="HY233" s="32"/>
      <c r="HZ233" s="32"/>
      <c r="IA233" s="32"/>
      <c r="IB233" s="32"/>
      <c r="IC233" s="32"/>
      <c r="ID233" s="32"/>
      <c r="IE233" s="32"/>
      <c r="IF233" s="32"/>
      <c r="IG233" s="32"/>
      <c r="IH233" s="32"/>
      <c r="II233" s="32"/>
      <c r="IJ233" s="32"/>
      <c r="IK233" s="32"/>
      <c r="IL233" s="32"/>
      <c r="IM233" s="32"/>
      <c r="IN233" s="32"/>
      <c r="IO233" s="32"/>
      <c r="IP233" s="32"/>
      <c r="IQ233" s="32"/>
      <c r="IR233" s="32"/>
      <c r="IS233" s="32"/>
      <c r="IT233" s="32"/>
      <c r="IU233" s="32"/>
      <c r="IV233" s="32"/>
    </row>
    <row r="234" spans="1:256" x14ac:dyDescent="0.25">
      <c r="A234" s="2"/>
      <c r="B234" s="32"/>
      <c r="C234" s="19"/>
      <c r="D234" s="32"/>
      <c r="E234" s="32"/>
      <c r="F234" s="32"/>
      <c r="G234" s="32"/>
      <c r="H234" s="32"/>
      <c r="I234" s="32"/>
      <c r="J234" s="32"/>
      <c r="K234" s="32"/>
      <c r="L234" s="32"/>
      <c r="M234" s="32"/>
      <c r="N234" s="32"/>
      <c r="O234" s="32"/>
      <c r="P234" s="32"/>
      <c r="Q234" s="32"/>
      <c r="R234" s="32"/>
      <c r="S234" s="32"/>
      <c r="T234" s="32"/>
      <c r="V234" s="32"/>
      <c r="W234" s="32"/>
      <c r="X234" s="32"/>
      <c r="Y234" s="32"/>
      <c r="Z234" s="32"/>
      <c r="AA234" s="32"/>
      <c r="AB234" s="32"/>
      <c r="AC234" s="32"/>
      <c r="AD234" s="32"/>
      <c r="AE234" s="32"/>
      <c r="AF234" s="32"/>
      <c r="AG234" s="32"/>
      <c r="AH234" s="32"/>
      <c r="AI234" s="32"/>
      <c r="AJ234" s="32"/>
      <c r="AK234" s="32"/>
      <c r="AL234" s="32"/>
      <c r="AM234" s="32"/>
      <c r="AN234" s="32"/>
      <c r="AO234" s="32"/>
      <c r="AP234" s="32"/>
      <c r="AQ234" s="32"/>
      <c r="AR234" s="32"/>
      <c r="AS234" s="32"/>
      <c r="AT234" s="32"/>
      <c r="AU234" s="32"/>
      <c r="AV234" s="32"/>
      <c r="AW234" s="32"/>
      <c r="AX234" s="32"/>
      <c r="AY234" s="32"/>
      <c r="AZ234" s="32"/>
      <c r="BA234" s="32"/>
      <c r="BB234" s="32"/>
      <c r="BC234" s="32"/>
      <c r="BD234" s="32"/>
      <c r="BE234" s="32"/>
      <c r="BF234" s="32"/>
      <c r="BG234" s="32"/>
      <c r="BH234" s="32"/>
      <c r="BI234" s="32"/>
      <c r="BJ234" s="32"/>
      <c r="BK234" s="32"/>
      <c r="BL234" s="32"/>
      <c r="BM234" s="32"/>
      <c r="BN234" s="32"/>
      <c r="BO234" s="32"/>
      <c r="BP234" s="32"/>
      <c r="BQ234" s="32"/>
      <c r="BR234" s="32"/>
      <c r="BS234" s="32"/>
      <c r="BT234" s="32"/>
      <c r="BU234" s="32"/>
      <c r="BV234" s="32"/>
      <c r="BW234" s="32"/>
      <c r="BX234" s="32"/>
      <c r="BY234" s="32"/>
      <c r="BZ234" s="32"/>
      <c r="CA234" s="32"/>
      <c r="CB234" s="32"/>
      <c r="CC234" s="32"/>
      <c r="CD234" s="32"/>
      <c r="CE234" s="32"/>
      <c r="CF234" s="32"/>
      <c r="CG234" s="32"/>
      <c r="CH234" s="32"/>
      <c r="CI234" s="32"/>
      <c r="CJ234" s="32"/>
      <c r="CK234" s="32"/>
      <c r="CL234" s="32"/>
      <c r="CM234" s="32"/>
      <c r="CN234" s="32"/>
      <c r="CO234" s="32"/>
      <c r="CP234" s="32"/>
      <c r="CQ234" s="32"/>
      <c r="CR234" s="32"/>
      <c r="CS234" s="32"/>
      <c r="CT234" s="32"/>
      <c r="CU234" s="32"/>
      <c r="CV234" s="32"/>
      <c r="CW234" s="32"/>
      <c r="CX234" s="32"/>
      <c r="CY234" s="32"/>
      <c r="CZ234" s="32"/>
      <c r="DA234" s="32"/>
      <c r="DB234" s="32"/>
      <c r="DC234" s="32"/>
      <c r="DD234" s="32"/>
      <c r="DE234" s="32"/>
      <c r="DF234" s="32"/>
      <c r="DG234" s="32"/>
      <c r="DH234" s="32"/>
      <c r="DI234" s="32"/>
      <c r="DJ234" s="32"/>
      <c r="DK234" s="32"/>
      <c r="DL234" s="32"/>
      <c r="DM234" s="32"/>
      <c r="DN234" s="32"/>
      <c r="DO234" s="32"/>
      <c r="DP234" s="32"/>
      <c r="DQ234" s="32"/>
      <c r="DR234" s="32"/>
      <c r="DS234" s="32"/>
      <c r="DT234" s="32"/>
      <c r="DU234" s="32"/>
      <c r="DV234" s="32"/>
      <c r="DW234" s="32"/>
      <c r="DX234" s="32"/>
      <c r="DY234" s="32"/>
      <c r="DZ234" s="32"/>
      <c r="EA234" s="32"/>
      <c r="EB234" s="32"/>
      <c r="EC234" s="32"/>
      <c r="ED234" s="32"/>
      <c r="EE234" s="32"/>
      <c r="EF234" s="32"/>
      <c r="EG234" s="32"/>
      <c r="EH234" s="32"/>
      <c r="EI234" s="32"/>
      <c r="EJ234" s="32"/>
      <c r="EK234" s="32"/>
      <c r="EL234" s="32"/>
      <c r="EM234" s="32"/>
      <c r="EN234" s="32"/>
      <c r="EO234" s="32"/>
      <c r="EP234" s="32"/>
      <c r="EQ234" s="32"/>
      <c r="ER234" s="32"/>
      <c r="ES234" s="32"/>
      <c r="ET234" s="32"/>
      <c r="EU234" s="32"/>
      <c r="EV234" s="32"/>
      <c r="EW234" s="32"/>
      <c r="EX234" s="32"/>
      <c r="EY234" s="32"/>
      <c r="EZ234" s="32"/>
      <c r="FA234" s="32"/>
      <c r="FB234" s="32"/>
      <c r="FC234" s="32"/>
      <c r="FD234" s="32"/>
      <c r="FE234" s="32"/>
      <c r="FF234" s="32"/>
      <c r="FG234" s="32"/>
      <c r="FH234" s="32"/>
      <c r="FI234" s="32"/>
      <c r="FJ234" s="32"/>
      <c r="FK234" s="32"/>
      <c r="FL234" s="32"/>
      <c r="FM234" s="32"/>
      <c r="FN234" s="32"/>
      <c r="FO234" s="32"/>
      <c r="FP234" s="32"/>
      <c r="FQ234" s="32"/>
      <c r="FR234" s="32"/>
      <c r="FS234" s="32"/>
      <c r="FT234" s="32"/>
      <c r="FU234" s="32"/>
      <c r="FV234" s="32"/>
      <c r="FW234" s="32"/>
      <c r="FX234" s="32"/>
      <c r="FY234" s="32"/>
      <c r="FZ234" s="32"/>
      <c r="GA234" s="32"/>
      <c r="GB234" s="32"/>
      <c r="GC234" s="32"/>
      <c r="GD234" s="32"/>
      <c r="GE234" s="32"/>
      <c r="GF234" s="32"/>
      <c r="GG234" s="32"/>
      <c r="GH234" s="32"/>
      <c r="GI234" s="32"/>
      <c r="GJ234" s="32"/>
      <c r="GK234" s="32"/>
      <c r="GL234" s="32"/>
      <c r="GM234" s="32"/>
      <c r="GN234" s="32"/>
      <c r="GO234" s="32"/>
      <c r="GP234" s="32"/>
      <c r="GQ234" s="32"/>
      <c r="GR234" s="32"/>
      <c r="GS234" s="32"/>
      <c r="GT234" s="32"/>
      <c r="GU234" s="32"/>
      <c r="GV234" s="32"/>
      <c r="GW234" s="32"/>
      <c r="GX234" s="32"/>
      <c r="GY234" s="32"/>
      <c r="GZ234" s="32"/>
      <c r="HA234" s="32"/>
      <c r="HB234" s="32"/>
      <c r="HC234" s="32"/>
      <c r="HD234" s="32"/>
      <c r="HE234" s="32"/>
      <c r="HF234" s="32"/>
      <c r="HG234" s="32"/>
      <c r="HH234" s="32"/>
      <c r="HI234" s="32"/>
      <c r="HJ234" s="32"/>
      <c r="HK234" s="32"/>
      <c r="HL234" s="32"/>
      <c r="HM234" s="32"/>
      <c r="HN234" s="32"/>
      <c r="HO234" s="32"/>
      <c r="HP234" s="32"/>
      <c r="HQ234" s="32"/>
      <c r="HR234" s="32"/>
      <c r="HS234" s="32"/>
      <c r="HT234" s="32"/>
      <c r="HU234" s="32"/>
      <c r="HV234" s="32"/>
      <c r="HW234" s="32"/>
      <c r="HX234" s="32"/>
      <c r="HY234" s="32"/>
      <c r="HZ234" s="32"/>
      <c r="IA234" s="32"/>
      <c r="IB234" s="32"/>
      <c r="IC234" s="32"/>
      <c r="ID234" s="32"/>
      <c r="IE234" s="32"/>
      <c r="IF234" s="32"/>
      <c r="IG234" s="32"/>
      <c r="IH234" s="32"/>
      <c r="II234" s="32"/>
      <c r="IJ234" s="32"/>
      <c r="IK234" s="32"/>
      <c r="IL234" s="32"/>
      <c r="IM234" s="32"/>
      <c r="IN234" s="32"/>
      <c r="IO234" s="32"/>
      <c r="IP234" s="32"/>
      <c r="IQ234" s="32"/>
      <c r="IR234" s="32"/>
      <c r="IS234" s="32"/>
      <c r="IT234" s="32"/>
      <c r="IU234" s="32"/>
      <c r="IV234" s="32"/>
    </row>
    <row r="235" spans="1:256" x14ac:dyDescent="0.25">
      <c r="A235" s="2"/>
      <c r="B235" s="32"/>
      <c r="C235" s="19"/>
      <c r="D235" s="32"/>
      <c r="E235" s="32"/>
      <c r="F235" s="32"/>
      <c r="G235" s="32"/>
      <c r="H235" s="32"/>
      <c r="I235" s="32"/>
      <c r="J235" s="32"/>
      <c r="K235" s="32"/>
      <c r="L235" s="32"/>
      <c r="M235" s="32"/>
      <c r="N235" s="32"/>
      <c r="O235" s="32"/>
      <c r="P235" s="32"/>
      <c r="Q235" s="32"/>
      <c r="R235" s="32"/>
      <c r="S235" s="32"/>
      <c r="T235" s="32"/>
      <c r="V235" s="32"/>
      <c r="W235" s="32"/>
      <c r="X235" s="32"/>
      <c r="Y235" s="32"/>
      <c r="Z235" s="32"/>
      <c r="AA235" s="32"/>
      <c r="AB235" s="32"/>
      <c r="AC235" s="32"/>
      <c r="AD235" s="32"/>
      <c r="AE235" s="32"/>
      <c r="AF235" s="32"/>
      <c r="AG235" s="32"/>
      <c r="AH235" s="32"/>
      <c r="AI235" s="32"/>
      <c r="AJ235" s="32"/>
      <c r="AK235" s="32"/>
      <c r="AL235" s="32"/>
      <c r="AM235" s="32"/>
      <c r="AN235" s="32"/>
      <c r="AO235" s="32"/>
      <c r="AP235" s="32"/>
      <c r="AQ235" s="32"/>
      <c r="AR235" s="32"/>
      <c r="AS235" s="32"/>
      <c r="AT235" s="32"/>
      <c r="AU235" s="32"/>
      <c r="AV235" s="32"/>
      <c r="AW235" s="32"/>
      <c r="AX235" s="32"/>
      <c r="AY235" s="32"/>
      <c r="AZ235" s="32"/>
      <c r="BA235" s="32"/>
      <c r="BB235" s="32"/>
      <c r="BC235" s="32"/>
      <c r="BD235" s="32"/>
      <c r="BE235" s="32"/>
      <c r="BF235" s="32"/>
      <c r="BG235" s="32"/>
      <c r="BH235" s="32"/>
      <c r="BI235" s="32"/>
      <c r="BJ235" s="32"/>
      <c r="BK235" s="32"/>
      <c r="BL235" s="32"/>
      <c r="BM235" s="32"/>
      <c r="BN235" s="32"/>
      <c r="BO235" s="32"/>
      <c r="BP235" s="32"/>
      <c r="BQ235" s="32"/>
      <c r="BR235" s="32"/>
      <c r="BS235" s="32"/>
      <c r="BT235" s="32"/>
      <c r="BU235" s="32"/>
      <c r="BV235" s="32"/>
      <c r="BW235" s="32"/>
      <c r="BX235" s="32"/>
      <c r="BY235" s="32"/>
      <c r="BZ235" s="32"/>
      <c r="CA235" s="32"/>
      <c r="CB235" s="32"/>
      <c r="CC235" s="32"/>
      <c r="CD235" s="32"/>
      <c r="CE235" s="32"/>
      <c r="CF235" s="32"/>
      <c r="CG235" s="32"/>
      <c r="CH235" s="32"/>
      <c r="CI235" s="32"/>
      <c r="CJ235" s="32"/>
      <c r="CK235" s="32"/>
      <c r="CL235" s="32"/>
      <c r="CM235" s="32"/>
      <c r="CN235" s="32"/>
      <c r="CO235" s="32"/>
      <c r="CP235" s="32"/>
      <c r="CQ235" s="32"/>
      <c r="CR235" s="32"/>
      <c r="CS235" s="32"/>
      <c r="CT235" s="32"/>
      <c r="CU235" s="32"/>
      <c r="CV235" s="32"/>
      <c r="CW235" s="32"/>
      <c r="CX235" s="32"/>
      <c r="CY235" s="32"/>
      <c r="CZ235" s="32"/>
      <c r="DA235" s="32"/>
      <c r="DB235" s="32"/>
      <c r="DC235" s="32"/>
      <c r="DD235" s="32"/>
      <c r="DE235" s="32"/>
      <c r="DF235" s="32"/>
      <c r="DG235" s="32"/>
      <c r="DH235" s="32"/>
      <c r="DI235" s="32"/>
      <c r="DJ235" s="32"/>
      <c r="DK235" s="32"/>
      <c r="DL235" s="32"/>
      <c r="DM235" s="32"/>
      <c r="DN235" s="32"/>
      <c r="DO235" s="32"/>
      <c r="DP235" s="32"/>
      <c r="DQ235" s="32"/>
      <c r="DR235" s="32"/>
      <c r="DS235" s="32"/>
      <c r="DT235" s="32"/>
      <c r="DU235" s="32"/>
      <c r="DV235" s="32"/>
      <c r="DW235" s="32"/>
      <c r="DX235" s="32"/>
      <c r="DY235" s="32"/>
      <c r="DZ235" s="32"/>
      <c r="EA235" s="32"/>
      <c r="EB235" s="32"/>
      <c r="EC235" s="32"/>
      <c r="ED235" s="32"/>
      <c r="EE235" s="32"/>
      <c r="EF235" s="32"/>
      <c r="EG235" s="32"/>
      <c r="EH235" s="32"/>
      <c r="EI235" s="32"/>
      <c r="EJ235" s="32"/>
      <c r="EK235" s="32"/>
      <c r="EL235" s="32"/>
      <c r="EM235" s="32"/>
      <c r="EN235" s="32"/>
      <c r="EO235" s="32"/>
      <c r="EP235" s="32"/>
      <c r="EQ235" s="32"/>
      <c r="ER235" s="32"/>
      <c r="ES235" s="32"/>
      <c r="ET235" s="32"/>
      <c r="EU235" s="32"/>
      <c r="EV235" s="32"/>
      <c r="EW235" s="32"/>
      <c r="EX235" s="32"/>
      <c r="EY235" s="32"/>
      <c r="EZ235" s="32"/>
      <c r="FA235" s="32"/>
      <c r="FB235" s="32"/>
      <c r="FC235" s="32"/>
      <c r="FD235" s="32"/>
      <c r="FE235" s="32"/>
      <c r="FF235" s="32"/>
      <c r="FG235" s="32"/>
      <c r="FH235" s="32"/>
      <c r="FI235" s="32"/>
      <c r="FJ235" s="32"/>
      <c r="FK235" s="32"/>
      <c r="FL235" s="32"/>
      <c r="FM235" s="32"/>
      <c r="FN235" s="32"/>
      <c r="FO235" s="32"/>
      <c r="FP235" s="32"/>
      <c r="FQ235" s="32"/>
      <c r="FR235" s="32"/>
      <c r="FS235" s="32"/>
      <c r="FT235" s="32"/>
      <c r="FU235" s="32"/>
      <c r="FV235" s="32"/>
      <c r="FW235" s="32"/>
      <c r="FX235" s="32"/>
      <c r="FY235" s="32"/>
      <c r="FZ235" s="32"/>
      <c r="GA235" s="32"/>
      <c r="GB235" s="32"/>
      <c r="GC235" s="32"/>
      <c r="GD235" s="32"/>
      <c r="GE235" s="32"/>
      <c r="GF235" s="32"/>
      <c r="GG235" s="32"/>
      <c r="GH235" s="32"/>
      <c r="GI235" s="32"/>
      <c r="GJ235" s="32"/>
      <c r="GK235" s="32"/>
      <c r="GL235" s="32"/>
      <c r="GM235" s="32"/>
      <c r="GN235" s="32"/>
      <c r="GO235" s="32"/>
      <c r="GP235" s="32"/>
      <c r="GQ235" s="32"/>
      <c r="GR235" s="32"/>
      <c r="GS235" s="32"/>
      <c r="GT235" s="32"/>
      <c r="GU235" s="32"/>
      <c r="GV235" s="32"/>
      <c r="GW235" s="32"/>
      <c r="GX235" s="32"/>
      <c r="GY235" s="32"/>
      <c r="GZ235" s="32"/>
      <c r="HA235" s="32"/>
      <c r="HB235" s="32"/>
      <c r="HC235" s="32"/>
      <c r="HD235" s="32"/>
      <c r="HE235" s="32"/>
      <c r="HF235" s="32"/>
      <c r="HG235" s="32"/>
      <c r="HH235" s="32"/>
      <c r="HI235" s="32"/>
      <c r="HJ235" s="32"/>
      <c r="HK235" s="32"/>
      <c r="HL235" s="32"/>
      <c r="HM235" s="32"/>
      <c r="HN235" s="32"/>
      <c r="HO235" s="32"/>
      <c r="HP235" s="32"/>
      <c r="HQ235" s="32"/>
      <c r="HR235" s="32"/>
      <c r="HS235" s="32"/>
      <c r="HT235" s="32"/>
      <c r="HU235" s="32"/>
      <c r="HV235" s="32"/>
      <c r="HW235" s="32"/>
      <c r="HX235" s="32"/>
      <c r="HY235" s="32"/>
      <c r="HZ235" s="32"/>
      <c r="IA235" s="32"/>
      <c r="IB235" s="32"/>
      <c r="IC235" s="32"/>
      <c r="ID235" s="32"/>
      <c r="IE235" s="32"/>
      <c r="IF235" s="32"/>
      <c r="IG235" s="32"/>
      <c r="IH235" s="32"/>
      <c r="II235" s="32"/>
      <c r="IJ235" s="32"/>
      <c r="IK235" s="32"/>
      <c r="IL235" s="32"/>
      <c r="IM235" s="32"/>
      <c r="IN235" s="32"/>
      <c r="IO235" s="32"/>
      <c r="IP235" s="32"/>
      <c r="IQ235" s="32"/>
      <c r="IR235" s="32"/>
      <c r="IS235" s="32"/>
      <c r="IT235" s="32"/>
      <c r="IU235" s="32"/>
      <c r="IV235" s="32"/>
    </row>
    <row r="236" spans="1:256" x14ac:dyDescent="0.25">
      <c r="A236" s="2"/>
      <c r="B236" s="32"/>
      <c r="C236" s="19"/>
      <c r="D236" s="32"/>
      <c r="E236" s="32"/>
      <c r="F236" s="32"/>
      <c r="G236" s="32"/>
      <c r="H236" s="32"/>
      <c r="I236" s="32"/>
      <c r="J236" s="32"/>
      <c r="K236" s="32"/>
      <c r="L236" s="32"/>
      <c r="M236" s="32"/>
      <c r="N236" s="32"/>
      <c r="O236" s="32"/>
      <c r="P236" s="32"/>
      <c r="Q236" s="32"/>
      <c r="R236" s="32"/>
      <c r="S236" s="32"/>
      <c r="T236" s="32"/>
      <c r="V236" s="32"/>
      <c r="W236" s="32"/>
      <c r="X236" s="32"/>
      <c r="Y236" s="32"/>
      <c r="Z236" s="32"/>
      <c r="AA236" s="32"/>
      <c r="AB236" s="32"/>
      <c r="AC236" s="32"/>
      <c r="AD236" s="32"/>
      <c r="AE236" s="32"/>
      <c r="AF236" s="32"/>
      <c r="AG236" s="32"/>
      <c r="AH236" s="32"/>
      <c r="AI236" s="32"/>
      <c r="AJ236" s="32"/>
      <c r="AK236" s="32"/>
      <c r="AL236" s="32"/>
      <c r="AM236" s="32"/>
      <c r="AN236" s="32"/>
      <c r="AO236" s="32"/>
      <c r="AP236" s="32"/>
      <c r="AQ236" s="32"/>
      <c r="AR236" s="32"/>
      <c r="AS236" s="32"/>
      <c r="AT236" s="32"/>
      <c r="AU236" s="32"/>
      <c r="AV236" s="32"/>
      <c r="AW236" s="32"/>
      <c r="AX236" s="32"/>
      <c r="AY236" s="32"/>
      <c r="AZ236" s="32"/>
      <c r="BA236" s="32"/>
      <c r="BB236" s="32"/>
      <c r="BC236" s="32"/>
      <c r="BD236" s="32"/>
      <c r="BE236" s="32"/>
      <c r="BF236" s="32"/>
      <c r="BG236" s="32"/>
      <c r="BH236" s="32"/>
      <c r="BI236" s="32"/>
      <c r="BJ236" s="32"/>
      <c r="BK236" s="32"/>
      <c r="BL236" s="32"/>
      <c r="BM236" s="32"/>
      <c r="BN236" s="32"/>
      <c r="BO236" s="32"/>
      <c r="BP236" s="32"/>
      <c r="BQ236" s="32"/>
      <c r="BR236" s="32"/>
      <c r="BS236" s="32"/>
      <c r="BT236" s="32"/>
      <c r="BU236" s="32"/>
      <c r="BV236" s="32"/>
      <c r="BW236" s="32"/>
      <c r="BX236" s="32"/>
      <c r="BY236" s="32"/>
      <c r="BZ236" s="32"/>
      <c r="CA236" s="32"/>
      <c r="CB236" s="32"/>
      <c r="CC236" s="32"/>
      <c r="CD236" s="32"/>
      <c r="CE236" s="32"/>
      <c r="CF236" s="32"/>
      <c r="CG236" s="32"/>
      <c r="CH236" s="32"/>
      <c r="CI236" s="32"/>
      <c r="CJ236" s="32"/>
      <c r="CK236" s="32"/>
      <c r="CL236" s="32"/>
      <c r="CM236" s="32"/>
      <c r="CN236" s="32"/>
      <c r="CO236" s="32"/>
      <c r="CP236" s="32"/>
      <c r="CQ236" s="32"/>
      <c r="CR236" s="32"/>
      <c r="CS236" s="32"/>
      <c r="CT236" s="32"/>
      <c r="CU236" s="32"/>
      <c r="CV236" s="32"/>
      <c r="CW236" s="32"/>
      <c r="CX236" s="32"/>
      <c r="CY236" s="32"/>
      <c r="CZ236" s="32"/>
      <c r="DA236" s="32"/>
      <c r="DB236" s="32"/>
      <c r="DC236" s="32"/>
      <c r="DD236" s="32"/>
      <c r="DE236" s="32"/>
      <c r="DF236" s="32"/>
      <c r="DG236" s="32"/>
      <c r="DH236" s="32"/>
      <c r="DI236" s="32"/>
      <c r="DJ236" s="32"/>
      <c r="DK236" s="32"/>
      <c r="DL236" s="32"/>
      <c r="DM236" s="32"/>
      <c r="DN236" s="32"/>
      <c r="DO236" s="32"/>
      <c r="DP236" s="32"/>
      <c r="DQ236" s="32"/>
      <c r="DR236" s="32"/>
      <c r="DS236" s="32"/>
      <c r="DT236" s="32"/>
      <c r="DU236" s="32"/>
      <c r="DV236" s="32"/>
      <c r="DW236" s="32"/>
      <c r="DX236" s="32"/>
      <c r="DY236" s="32"/>
      <c r="DZ236" s="32"/>
      <c r="EA236" s="32"/>
      <c r="EB236" s="32"/>
      <c r="EC236" s="32"/>
      <c r="ED236" s="32"/>
      <c r="EE236" s="32"/>
      <c r="EF236" s="32"/>
      <c r="EG236" s="32"/>
      <c r="EH236" s="32"/>
      <c r="EI236" s="32"/>
      <c r="EJ236" s="32"/>
      <c r="EK236" s="32"/>
      <c r="EL236" s="32"/>
      <c r="EM236" s="32"/>
      <c r="EN236" s="32"/>
      <c r="EO236" s="32"/>
      <c r="EP236" s="32"/>
      <c r="EQ236" s="32"/>
      <c r="ER236" s="32"/>
      <c r="ES236" s="32"/>
      <c r="ET236" s="32"/>
      <c r="EU236" s="32"/>
      <c r="EV236" s="32"/>
      <c r="EW236" s="32"/>
      <c r="EX236" s="32"/>
      <c r="EY236" s="32"/>
      <c r="EZ236" s="32"/>
      <c r="FA236" s="32"/>
      <c r="FB236" s="32"/>
      <c r="FC236" s="32"/>
      <c r="FD236" s="32"/>
      <c r="FE236" s="32"/>
      <c r="FF236" s="32"/>
      <c r="FG236" s="32"/>
      <c r="FH236" s="32"/>
      <c r="FI236" s="32"/>
      <c r="FJ236" s="32"/>
      <c r="FK236" s="32"/>
      <c r="FL236" s="32"/>
      <c r="FM236" s="32"/>
      <c r="FN236" s="32"/>
      <c r="FO236" s="32"/>
      <c r="FP236" s="32"/>
      <c r="FQ236" s="32"/>
      <c r="FR236" s="32"/>
      <c r="FS236" s="32"/>
      <c r="FT236" s="32"/>
      <c r="FU236" s="32"/>
      <c r="FV236" s="32"/>
      <c r="FW236" s="32"/>
      <c r="FX236" s="32"/>
      <c r="FY236" s="32"/>
      <c r="FZ236" s="32"/>
      <c r="GA236" s="32"/>
      <c r="GB236" s="32"/>
      <c r="GC236" s="32"/>
      <c r="GD236" s="32"/>
      <c r="GE236" s="32"/>
      <c r="GF236" s="32"/>
      <c r="GG236" s="32"/>
      <c r="GH236" s="32"/>
      <c r="GI236" s="32"/>
      <c r="GJ236" s="32"/>
      <c r="GK236" s="32"/>
      <c r="GL236" s="32"/>
      <c r="GM236" s="32"/>
      <c r="GN236" s="32"/>
      <c r="GO236" s="32"/>
      <c r="GP236" s="32"/>
      <c r="GQ236" s="32"/>
      <c r="GR236" s="32"/>
      <c r="GS236" s="32"/>
      <c r="GT236" s="32"/>
      <c r="GU236" s="32"/>
      <c r="GV236" s="32"/>
      <c r="GW236" s="32"/>
      <c r="GX236" s="32"/>
      <c r="GY236" s="32"/>
      <c r="GZ236" s="32"/>
      <c r="HA236" s="32"/>
      <c r="HB236" s="32"/>
      <c r="HC236" s="32"/>
      <c r="HD236" s="32"/>
      <c r="HE236" s="32"/>
      <c r="HF236" s="32"/>
      <c r="HG236" s="32"/>
      <c r="HH236" s="32"/>
      <c r="HI236" s="32"/>
      <c r="HJ236" s="32"/>
      <c r="HK236" s="32"/>
      <c r="HL236" s="32"/>
      <c r="HM236" s="32"/>
      <c r="HN236" s="32"/>
      <c r="HO236" s="32"/>
      <c r="HP236" s="32"/>
      <c r="HQ236" s="32"/>
      <c r="HR236" s="32"/>
      <c r="HS236" s="32"/>
      <c r="HT236" s="32"/>
      <c r="HU236" s="32"/>
      <c r="HV236" s="32"/>
      <c r="HW236" s="32"/>
      <c r="HX236" s="32"/>
      <c r="HY236" s="32"/>
      <c r="HZ236" s="32"/>
      <c r="IA236" s="32"/>
      <c r="IB236" s="32"/>
      <c r="IC236" s="32"/>
      <c r="ID236" s="32"/>
      <c r="IE236" s="32"/>
      <c r="IF236" s="32"/>
      <c r="IG236" s="32"/>
      <c r="IH236" s="32"/>
      <c r="II236" s="32"/>
      <c r="IJ236" s="32"/>
      <c r="IK236" s="32"/>
      <c r="IL236" s="32"/>
      <c r="IM236" s="32"/>
      <c r="IN236" s="32"/>
      <c r="IO236" s="32"/>
      <c r="IP236" s="32"/>
      <c r="IQ236" s="32"/>
      <c r="IR236" s="32"/>
      <c r="IS236" s="32"/>
      <c r="IT236" s="32"/>
      <c r="IU236" s="32"/>
      <c r="IV236" s="32"/>
    </row>
    <row r="237" spans="1:256" x14ac:dyDescent="0.25">
      <c r="A237" s="2"/>
      <c r="B237" s="32"/>
      <c r="C237" s="19"/>
      <c r="D237" s="32"/>
      <c r="E237" s="32"/>
      <c r="F237" s="32"/>
      <c r="G237" s="32"/>
      <c r="H237" s="32"/>
      <c r="I237" s="32"/>
      <c r="J237" s="32"/>
      <c r="K237" s="32"/>
      <c r="L237" s="32"/>
      <c r="M237" s="32"/>
      <c r="N237" s="32"/>
      <c r="O237" s="32"/>
      <c r="P237" s="32"/>
      <c r="Q237" s="32"/>
      <c r="R237" s="32"/>
      <c r="S237" s="32"/>
      <c r="T237" s="32"/>
      <c r="V237" s="32"/>
      <c r="W237" s="32"/>
      <c r="X237" s="32"/>
      <c r="Y237" s="32"/>
      <c r="Z237" s="32"/>
      <c r="AA237" s="32"/>
      <c r="AB237" s="32"/>
      <c r="AC237" s="32"/>
      <c r="AD237" s="32"/>
      <c r="AE237" s="32"/>
      <c r="AF237" s="32"/>
      <c r="AG237" s="32"/>
      <c r="AH237" s="32"/>
      <c r="AI237" s="32"/>
      <c r="AJ237" s="32"/>
      <c r="AK237" s="32"/>
      <c r="AL237" s="32"/>
      <c r="AM237" s="32"/>
      <c r="AN237" s="32"/>
      <c r="AO237" s="32"/>
      <c r="AP237" s="32"/>
      <c r="AQ237" s="32"/>
      <c r="AR237" s="32"/>
      <c r="AS237" s="32"/>
      <c r="AT237" s="32"/>
      <c r="AU237" s="32"/>
      <c r="AV237" s="32"/>
      <c r="AW237" s="32"/>
      <c r="AX237" s="32"/>
      <c r="AY237" s="32"/>
      <c r="AZ237" s="32"/>
      <c r="BA237" s="32"/>
      <c r="BB237" s="32"/>
      <c r="BC237" s="32"/>
      <c r="BD237" s="32"/>
      <c r="BE237" s="32"/>
      <c r="BF237" s="32"/>
      <c r="BG237" s="32"/>
      <c r="BH237" s="32"/>
      <c r="BI237" s="32"/>
      <c r="BJ237" s="32"/>
      <c r="BK237" s="32"/>
      <c r="BL237" s="32"/>
      <c r="BM237" s="32"/>
      <c r="BN237" s="32"/>
      <c r="BO237" s="32"/>
      <c r="BP237" s="32"/>
      <c r="BQ237" s="32"/>
      <c r="BR237" s="32"/>
      <c r="BS237" s="32"/>
      <c r="BT237" s="32"/>
      <c r="BU237" s="32"/>
      <c r="BV237" s="32"/>
      <c r="BW237" s="32"/>
      <c r="BX237" s="32"/>
      <c r="BY237" s="32"/>
      <c r="BZ237" s="32"/>
      <c r="CA237" s="32"/>
      <c r="CB237" s="32"/>
      <c r="CC237" s="32"/>
      <c r="CD237" s="32"/>
      <c r="CE237" s="32"/>
      <c r="CF237" s="32"/>
      <c r="CG237" s="32"/>
      <c r="CH237" s="32"/>
      <c r="CI237" s="32"/>
      <c r="CJ237" s="32"/>
      <c r="CK237" s="32"/>
      <c r="CL237" s="32"/>
      <c r="CM237" s="32"/>
      <c r="CN237" s="32"/>
      <c r="CO237" s="32"/>
      <c r="CP237" s="32"/>
      <c r="CQ237" s="32"/>
      <c r="CR237" s="32"/>
      <c r="CS237" s="32"/>
      <c r="CT237" s="32"/>
      <c r="CU237" s="32"/>
      <c r="CV237" s="32"/>
      <c r="CW237" s="32"/>
      <c r="CX237" s="32"/>
      <c r="CY237" s="32"/>
      <c r="CZ237" s="32"/>
      <c r="DA237" s="32"/>
      <c r="DB237" s="32"/>
      <c r="DC237" s="32"/>
      <c r="DD237" s="32"/>
      <c r="DE237" s="32"/>
      <c r="DF237" s="32"/>
      <c r="DG237" s="32"/>
      <c r="DH237" s="32"/>
      <c r="DI237" s="32"/>
      <c r="DJ237" s="32"/>
      <c r="DK237" s="32"/>
      <c r="DL237" s="32"/>
      <c r="DM237" s="32"/>
      <c r="DN237" s="32"/>
      <c r="DO237" s="32"/>
      <c r="DP237" s="32"/>
      <c r="DQ237" s="32"/>
      <c r="DR237" s="32"/>
      <c r="DS237" s="32"/>
      <c r="DT237" s="32"/>
      <c r="DU237" s="32"/>
      <c r="DV237" s="32"/>
      <c r="DW237" s="32"/>
      <c r="DX237" s="32"/>
      <c r="DY237" s="32"/>
      <c r="DZ237" s="32"/>
      <c r="EA237" s="32"/>
      <c r="EB237" s="32"/>
      <c r="EC237" s="32"/>
      <c r="ED237" s="32"/>
      <c r="EE237" s="32"/>
      <c r="EF237" s="32"/>
      <c r="EG237" s="32"/>
      <c r="EH237" s="32"/>
      <c r="EI237" s="32"/>
      <c r="EJ237" s="32"/>
      <c r="EK237" s="32"/>
      <c r="EL237" s="32"/>
      <c r="EM237" s="32"/>
      <c r="EN237" s="32"/>
      <c r="EO237" s="32"/>
      <c r="EP237" s="32"/>
      <c r="EQ237" s="32"/>
      <c r="ER237" s="32"/>
      <c r="ES237" s="32"/>
      <c r="ET237" s="32"/>
      <c r="EU237" s="32"/>
      <c r="EV237" s="32"/>
      <c r="EW237" s="32"/>
      <c r="EX237" s="32"/>
      <c r="EY237" s="32"/>
      <c r="EZ237" s="32"/>
      <c r="FA237" s="32"/>
      <c r="FB237" s="32"/>
      <c r="FC237" s="32"/>
      <c r="FD237" s="32"/>
      <c r="FE237" s="32"/>
      <c r="FF237" s="32"/>
      <c r="FG237" s="32"/>
      <c r="FH237" s="32"/>
      <c r="FI237" s="32"/>
      <c r="FJ237" s="32"/>
      <c r="FK237" s="32"/>
      <c r="FL237" s="32"/>
      <c r="FM237" s="32"/>
      <c r="FN237" s="32"/>
      <c r="FO237" s="32"/>
      <c r="FP237" s="32"/>
      <c r="FQ237" s="32"/>
      <c r="FR237" s="32"/>
      <c r="FS237" s="32"/>
      <c r="FT237" s="32"/>
      <c r="FU237" s="32"/>
      <c r="FV237" s="32"/>
      <c r="FW237" s="32"/>
      <c r="FX237" s="32"/>
      <c r="FY237" s="32"/>
      <c r="FZ237" s="32"/>
      <c r="GA237" s="32"/>
      <c r="GB237" s="32"/>
      <c r="GC237" s="32"/>
      <c r="GD237" s="32"/>
      <c r="GE237" s="32"/>
      <c r="GF237" s="32"/>
      <c r="GG237" s="32"/>
      <c r="GH237" s="32"/>
      <c r="GI237" s="32"/>
      <c r="GJ237" s="32"/>
      <c r="GK237" s="32"/>
      <c r="GL237" s="32"/>
      <c r="GM237" s="32"/>
      <c r="GN237" s="32"/>
      <c r="GO237" s="32"/>
      <c r="GP237" s="32"/>
      <c r="GQ237" s="32"/>
      <c r="GR237" s="32"/>
      <c r="GS237" s="32"/>
      <c r="GT237" s="32"/>
      <c r="GU237" s="32"/>
      <c r="GV237" s="32"/>
      <c r="GW237" s="32"/>
      <c r="GX237" s="32"/>
      <c r="GY237" s="32"/>
      <c r="GZ237" s="32"/>
      <c r="HA237" s="32"/>
      <c r="HB237" s="32"/>
      <c r="HC237" s="32"/>
      <c r="HD237" s="32"/>
      <c r="HE237" s="32"/>
      <c r="HF237" s="32"/>
      <c r="HG237" s="32"/>
      <c r="HH237" s="32"/>
      <c r="HI237" s="32"/>
      <c r="HJ237" s="32"/>
      <c r="HK237" s="32"/>
      <c r="HL237" s="32"/>
      <c r="HM237" s="32"/>
      <c r="HN237" s="32"/>
      <c r="HO237" s="32"/>
      <c r="HP237" s="32"/>
      <c r="HQ237" s="32"/>
      <c r="HR237" s="32"/>
      <c r="HS237" s="32"/>
      <c r="HT237" s="32"/>
      <c r="HU237" s="32"/>
      <c r="HV237" s="32"/>
      <c r="HW237" s="32"/>
      <c r="HX237" s="32"/>
      <c r="HY237" s="32"/>
      <c r="HZ237" s="32"/>
      <c r="IA237" s="32"/>
      <c r="IB237" s="32"/>
      <c r="IC237" s="32"/>
      <c r="ID237" s="32"/>
      <c r="IE237" s="32"/>
      <c r="IF237" s="32"/>
      <c r="IG237" s="32"/>
      <c r="IH237" s="32"/>
      <c r="II237" s="32"/>
      <c r="IJ237" s="32"/>
      <c r="IK237" s="32"/>
      <c r="IL237" s="32"/>
      <c r="IM237" s="32"/>
      <c r="IN237" s="32"/>
      <c r="IO237" s="32"/>
      <c r="IP237" s="32"/>
      <c r="IQ237" s="32"/>
      <c r="IR237" s="32"/>
      <c r="IS237" s="32"/>
      <c r="IT237" s="32"/>
      <c r="IU237" s="32"/>
      <c r="IV237" s="32"/>
    </row>
    <row r="238" spans="1:256" x14ac:dyDescent="0.25">
      <c r="A238" s="2"/>
      <c r="B238" s="32"/>
      <c r="C238" s="19"/>
      <c r="D238" s="32"/>
      <c r="E238" s="32"/>
      <c r="F238" s="32"/>
      <c r="G238" s="32"/>
      <c r="H238" s="32"/>
      <c r="I238" s="32"/>
      <c r="J238" s="32"/>
      <c r="K238" s="32"/>
      <c r="L238" s="32"/>
      <c r="M238" s="32"/>
      <c r="N238" s="32"/>
      <c r="O238" s="32"/>
      <c r="P238" s="32"/>
      <c r="Q238" s="32"/>
      <c r="R238" s="32"/>
      <c r="S238" s="32"/>
      <c r="T238" s="32"/>
      <c r="V238" s="32"/>
      <c r="W238" s="32"/>
      <c r="X238" s="32"/>
      <c r="Y238" s="32"/>
      <c r="Z238" s="32"/>
      <c r="AA238" s="32"/>
      <c r="AB238" s="32"/>
      <c r="AC238" s="32"/>
      <c r="AD238" s="32"/>
      <c r="AE238" s="32"/>
      <c r="AF238" s="32"/>
      <c r="AG238" s="32"/>
      <c r="AH238" s="32"/>
      <c r="AI238" s="32"/>
      <c r="AJ238" s="32"/>
      <c r="AK238" s="32"/>
      <c r="AL238" s="32"/>
      <c r="AM238" s="32"/>
      <c r="AN238" s="32"/>
      <c r="AO238" s="32"/>
      <c r="AP238" s="32"/>
      <c r="AQ238" s="32"/>
      <c r="AR238" s="32"/>
      <c r="AS238" s="32"/>
      <c r="AT238" s="32"/>
      <c r="AU238" s="32"/>
      <c r="AV238" s="32"/>
      <c r="AW238" s="32"/>
      <c r="AX238" s="32"/>
      <c r="AY238" s="32"/>
      <c r="AZ238" s="32"/>
      <c r="BA238" s="32"/>
      <c r="BB238" s="32"/>
      <c r="BC238" s="32"/>
      <c r="BD238" s="32"/>
      <c r="BE238" s="32"/>
      <c r="BF238" s="32"/>
      <c r="BG238" s="32"/>
      <c r="BH238" s="32"/>
      <c r="BI238" s="32"/>
      <c r="BJ238" s="32"/>
      <c r="BK238" s="32"/>
      <c r="BL238" s="32"/>
      <c r="BM238" s="32"/>
      <c r="BN238" s="32"/>
      <c r="BO238" s="32"/>
      <c r="BP238" s="32"/>
      <c r="BQ238" s="32"/>
      <c r="BR238" s="32"/>
      <c r="BS238" s="32"/>
      <c r="BT238" s="32"/>
      <c r="BU238" s="32"/>
      <c r="BV238" s="32"/>
      <c r="BW238" s="32"/>
      <c r="BX238" s="32"/>
      <c r="BY238" s="32"/>
      <c r="BZ238" s="32"/>
      <c r="CA238" s="32"/>
      <c r="CB238" s="32"/>
      <c r="CC238" s="32"/>
      <c r="CD238" s="32"/>
      <c r="CE238" s="32"/>
      <c r="CF238" s="32"/>
      <c r="CG238" s="32"/>
      <c r="CH238" s="32"/>
      <c r="CI238" s="32"/>
      <c r="CJ238" s="32"/>
      <c r="CK238" s="32"/>
      <c r="CL238" s="32"/>
      <c r="CM238" s="32"/>
      <c r="CN238" s="32"/>
      <c r="CO238" s="32"/>
      <c r="CP238" s="32"/>
      <c r="CQ238" s="32"/>
      <c r="CR238" s="32"/>
      <c r="CS238" s="32"/>
      <c r="CT238" s="32"/>
      <c r="CU238" s="32"/>
      <c r="CV238" s="32"/>
      <c r="CW238" s="32"/>
      <c r="CX238" s="32"/>
      <c r="CY238" s="32"/>
      <c r="CZ238" s="32"/>
      <c r="DA238" s="32"/>
      <c r="DB238" s="32"/>
      <c r="DC238" s="32"/>
      <c r="DD238" s="32"/>
      <c r="DE238" s="32"/>
      <c r="DF238" s="32"/>
      <c r="DG238" s="32"/>
      <c r="DH238" s="32"/>
      <c r="DI238" s="32"/>
      <c r="DJ238" s="32"/>
      <c r="DK238" s="32"/>
      <c r="DL238" s="32"/>
      <c r="DM238" s="32"/>
      <c r="DN238" s="32"/>
      <c r="DO238" s="32"/>
      <c r="DP238" s="32"/>
      <c r="DQ238" s="32"/>
      <c r="DR238" s="32"/>
      <c r="DS238" s="32"/>
      <c r="DT238" s="32"/>
      <c r="DU238" s="32"/>
      <c r="DV238" s="32"/>
      <c r="DW238" s="32"/>
      <c r="DX238" s="32"/>
      <c r="DY238" s="32"/>
      <c r="DZ238" s="32"/>
      <c r="EA238" s="32"/>
      <c r="EB238" s="32"/>
      <c r="EC238" s="32"/>
      <c r="ED238" s="32"/>
      <c r="EE238" s="32"/>
      <c r="EF238" s="32"/>
      <c r="EG238" s="32"/>
      <c r="EH238" s="32"/>
      <c r="EI238" s="32"/>
      <c r="EJ238" s="32"/>
      <c r="EK238" s="32"/>
      <c r="EL238" s="32"/>
      <c r="EM238" s="32"/>
      <c r="EN238" s="32"/>
      <c r="EO238" s="32"/>
      <c r="EP238" s="32"/>
      <c r="EQ238" s="32"/>
      <c r="ER238" s="32"/>
      <c r="ES238" s="32"/>
      <c r="ET238" s="32"/>
      <c r="EU238" s="32"/>
      <c r="EV238" s="32"/>
      <c r="EW238" s="32"/>
      <c r="EX238" s="32"/>
      <c r="EY238" s="32"/>
      <c r="EZ238" s="32"/>
      <c r="FA238" s="32"/>
      <c r="FB238" s="32"/>
      <c r="FC238" s="32"/>
      <c r="FD238" s="32"/>
      <c r="FE238" s="32"/>
      <c r="FF238" s="32"/>
      <c r="FG238" s="32"/>
      <c r="FH238" s="32"/>
      <c r="FI238" s="32"/>
      <c r="FJ238" s="32"/>
      <c r="FK238" s="32"/>
      <c r="FL238" s="32"/>
      <c r="FM238" s="32"/>
      <c r="FN238" s="32"/>
      <c r="FO238" s="32"/>
      <c r="FP238" s="32"/>
      <c r="FQ238" s="32"/>
      <c r="FR238" s="32"/>
      <c r="FS238" s="32"/>
      <c r="FT238" s="32"/>
      <c r="FU238" s="32"/>
      <c r="FV238" s="32"/>
      <c r="FW238" s="32"/>
      <c r="FX238" s="32"/>
      <c r="FY238" s="32"/>
      <c r="FZ238" s="32"/>
      <c r="GA238" s="32"/>
      <c r="GB238" s="32"/>
      <c r="GC238" s="32"/>
      <c r="GD238" s="32"/>
      <c r="GE238" s="32"/>
      <c r="GF238" s="32"/>
      <c r="GG238" s="32"/>
      <c r="GH238" s="32"/>
      <c r="GI238" s="32"/>
      <c r="GJ238" s="32"/>
      <c r="GK238" s="32"/>
      <c r="GL238" s="32"/>
      <c r="GM238" s="32"/>
      <c r="GN238" s="32"/>
      <c r="GO238" s="32"/>
      <c r="GP238" s="32"/>
      <c r="GQ238" s="32"/>
      <c r="GR238" s="32"/>
      <c r="GS238" s="32"/>
      <c r="GT238" s="32"/>
      <c r="GU238" s="32"/>
      <c r="GV238" s="32"/>
      <c r="GW238" s="32"/>
      <c r="GX238" s="32"/>
      <c r="GY238" s="32"/>
      <c r="GZ238" s="32"/>
      <c r="HA238" s="32"/>
      <c r="HB238" s="32"/>
      <c r="HC238" s="32"/>
      <c r="HD238" s="32"/>
      <c r="HE238" s="32"/>
      <c r="HF238" s="32"/>
      <c r="HG238" s="32"/>
      <c r="HH238" s="32"/>
      <c r="HI238" s="32"/>
      <c r="HJ238" s="32"/>
      <c r="HK238" s="32"/>
      <c r="HL238" s="32"/>
      <c r="HM238" s="32"/>
      <c r="HN238" s="32"/>
      <c r="HO238" s="32"/>
      <c r="HP238" s="32"/>
      <c r="HQ238" s="32"/>
      <c r="HR238" s="32"/>
      <c r="HS238" s="32"/>
      <c r="HT238" s="32"/>
      <c r="HU238" s="32"/>
      <c r="HV238" s="32"/>
      <c r="HW238" s="32"/>
      <c r="HX238" s="32"/>
      <c r="HY238" s="32"/>
      <c r="HZ238" s="32"/>
      <c r="IA238" s="32"/>
      <c r="IB238" s="32"/>
      <c r="IC238" s="32"/>
      <c r="ID238" s="32"/>
      <c r="IE238" s="32"/>
      <c r="IF238" s="32"/>
      <c r="IG238" s="32"/>
      <c r="IH238" s="32"/>
      <c r="II238" s="32"/>
      <c r="IJ238" s="32"/>
      <c r="IK238" s="32"/>
      <c r="IL238" s="32"/>
      <c r="IM238" s="32"/>
      <c r="IN238" s="32"/>
      <c r="IO238" s="32"/>
      <c r="IP238" s="32"/>
      <c r="IQ238" s="32"/>
      <c r="IR238" s="32"/>
      <c r="IS238" s="32"/>
      <c r="IT238" s="32"/>
      <c r="IU238" s="32"/>
      <c r="IV238" s="32"/>
    </row>
    <row r="239" spans="1:256" x14ac:dyDescent="0.25">
      <c r="A239" s="2"/>
      <c r="B239" s="32"/>
      <c r="C239" s="19"/>
      <c r="D239" s="32"/>
      <c r="E239" s="32"/>
      <c r="F239" s="32"/>
      <c r="G239" s="32"/>
      <c r="H239" s="32"/>
      <c r="I239" s="32"/>
      <c r="J239" s="32"/>
      <c r="K239" s="32"/>
      <c r="L239" s="32"/>
      <c r="M239" s="32"/>
      <c r="N239" s="32"/>
      <c r="O239" s="32"/>
      <c r="P239" s="32"/>
      <c r="Q239" s="32"/>
      <c r="R239" s="32"/>
      <c r="S239" s="32"/>
      <c r="T239" s="32"/>
      <c r="V239" s="32"/>
      <c r="W239" s="32"/>
      <c r="X239" s="32"/>
      <c r="Y239" s="32"/>
      <c r="Z239" s="32"/>
      <c r="AA239" s="32"/>
      <c r="AB239" s="32"/>
      <c r="AC239" s="32"/>
      <c r="AD239" s="32"/>
      <c r="AE239" s="32"/>
      <c r="AF239" s="32"/>
      <c r="AG239" s="32"/>
      <c r="AH239" s="32"/>
      <c r="AI239" s="32"/>
      <c r="AJ239" s="32"/>
      <c r="AK239" s="32"/>
      <c r="AL239" s="32"/>
      <c r="AM239" s="32"/>
      <c r="AN239" s="32"/>
      <c r="AO239" s="32"/>
      <c r="AP239" s="32"/>
      <c r="AQ239" s="32"/>
      <c r="AR239" s="32"/>
      <c r="AS239" s="32"/>
      <c r="AT239" s="32"/>
      <c r="AU239" s="32"/>
      <c r="AV239" s="32"/>
      <c r="AW239" s="32"/>
      <c r="AX239" s="32"/>
      <c r="AY239" s="32"/>
      <c r="AZ239" s="32"/>
      <c r="BA239" s="32"/>
      <c r="BB239" s="32"/>
      <c r="BC239" s="32"/>
      <c r="BD239" s="32"/>
      <c r="BE239" s="32"/>
      <c r="BF239" s="32"/>
      <c r="BG239" s="32"/>
      <c r="BH239" s="32"/>
      <c r="BI239" s="32"/>
      <c r="BJ239" s="32"/>
      <c r="BK239" s="32"/>
      <c r="BL239" s="32"/>
      <c r="BM239" s="32"/>
      <c r="BN239" s="32"/>
      <c r="BO239" s="32"/>
      <c r="BP239" s="32"/>
      <c r="BQ239" s="32"/>
      <c r="BR239" s="32"/>
      <c r="BS239" s="32"/>
      <c r="BT239" s="32"/>
      <c r="BU239" s="32"/>
      <c r="BV239" s="32"/>
      <c r="BW239" s="32"/>
      <c r="BX239" s="32"/>
      <c r="BY239" s="32"/>
      <c r="BZ239" s="32"/>
      <c r="CA239" s="32"/>
      <c r="CB239" s="32"/>
      <c r="CC239" s="32"/>
      <c r="CD239" s="32"/>
      <c r="CE239" s="32"/>
      <c r="CF239" s="32"/>
      <c r="CG239" s="32"/>
      <c r="CH239" s="32"/>
      <c r="CI239" s="32"/>
      <c r="CJ239" s="32"/>
      <c r="CK239" s="32"/>
      <c r="CL239" s="32"/>
      <c r="CM239" s="32"/>
      <c r="CN239" s="32"/>
      <c r="CO239" s="32"/>
      <c r="CP239" s="32"/>
      <c r="CQ239" s="32"/>
      <c r="CR239" s="32"/>
      <c r="CS239" s="32"/>
      <c r="CT239" s="32"/>
      <c r="CU239" s="32"/>
      <c r="CV239" s="32"/>
      <c r="CW239" s="32"/>
      <c r="CX239" s="32"/>
      <c r="CY239" s="32"/>
      <c r="CZ239" s="32"/>
      <c r="DA239" s="32"/>
      <c r="DB239" s="32"/>
      <c r="DC239" s="32"/>
      <c r="DD239" s="32"/>
      <c r="DE239" s="32"/>
      <c r="DF239" s="32"/>
      <c r="DG239" s="32"/>
      <c r="DH239" s="32"/>
      <c r="DI239" s="32"/>
      <c r="DJ239" s="32"/>
      <c r="DK239" s="32"/>
      <c r="DL239" s="32"/>
      <c r="DM239" s="32"/>
      <c r="DN239" s="32"/>
      <c r="DO239" s="32"/>
      <c r="DP239" s="32"/>
      <c r="DQ239" s="32"/>
      <c r="DR239" s="32"/>
      <c r="DS239" s="32"/>
      <c r="DT239" s="32"/>
      <c r="DU239" s="32"/>
      <c r="DV239" s="32"/>
      <c r="DW239" s="32"/>
      <c r="DX239" s="32"/>
      <c r="DY239" s="32"/>
      <c r="DZ239" s="32"/>
      <c r="EA239" s="32"/>
      <c r="EB239" s="32"/>
      <c r="EC239" s="32"/>
      <c r="ED239" s="32"/>
      <c r="EE239" s="32"/>
      <c r="EF239" s="32"/>
      <c r="EG239" s="32"/>
      <c r="EH239" s="32"/>
      <c r="EI239" s="32"/>
      <c r="EJ239" s="32"/>
      <c r="EK239" s="32"/>
      <c r="EL239" s="32"/>
      <c r="EM239" s="32"/>
      <c r="EN239" s="32"/>
      <c r="EO239" s="32"/>
      <c r="EP239" s="32"/>
      <c r="EQ239" s="32"/>
      <c r="ER239" s="32"/>
      <c r="ES239" s="32"/>
      <c r="ET239" s="32"/>
      <c r="EU239" s="32"/>
      <c r="EV239" s="32"/>
      <c r="EW239" s="32"/>
      <c r="EX239" s="32"/>
      <c r="EY239" s="32"/>
      <c r="EZ239" s="32"/>
      <c r="FA239" s="32"/>
      <c r="FB239" s="32"/>
      <c r="FC239" s="32"/>
      <c r="FD239" s="32"/>
      <c r="FE239" s="32"/>
      <c r="FF239" s="32"/>
      <c r="FG239" s="32"/>
      <c r="FH239" s="32"/>
      <c r="FI239" s="32"/>
      <c r="FJ239" s="32"/>
      <c r="FK239" s="32"/>
      <c r="FL239" s="32"/>
      <c r="FM239" s="32"/>
      <c r="FN239" s="32"/>
      <c r="FO239" s="32"/>
      <c r="FP239" s="32"/>
      <c r="FQ239" s="32"/>
      <c r="FR239" s="32"/>
      <c r="FS239" s="32"/>
      <c r="FT239" s="32"/>
      <c r="FU239" s="32"/>
      <c r="FV239" s="32"/>
      <c r="FW239" s="32"/>
      <c r="FX239" s="32"/>
      <c r="FY239" s="32"/>
      <c r="FZ239" s="32"/>
      <c r="GA239" s="32"/>
      <c r="GB239" s="32"/>
      <c r="GC239" s="32"/>
      <c r="GD239" s="32"/>
      <c r="GE239" s="32"/>
      <c r="GF239" s="32"/>
      <c r="GG239" s="32"/>
      <c r="GH239" s="32"/>
      <c r="GI239" s="32"/>
      <c r="GJ239" s="32"/>
      <c r="GK239" s="32"/>
      <c r="GL239" s="32"/>
      <c r="GM239" s="32"/>
      <c r="GN239" s="32"/>
      <c r="GO239" s="32"/>
      <c r="GP239" s="32"/>
      <c r="GQ239" s="32"/>
      <c r="GR239" s="32"/>
      <c r="GS239" s="32"/>
      <c r="GT239" s="32"/>
      <c r="GU239" s="32"/>
      <c r="GV239" s="32"/>
      <c r="GW239" s="32"/>
      <c r="GX239" s="32"/>
      <c r="GY239" s="32"/>
      <c r="GZ239" s="32"/>
      <c r="HA239" s="32"/>
      <c r="HB239" s="32"/>
      <c r="HC239" s="32"/>
      <c r="HD239" s="32"/>
      <c r="HE239" s="32"/>
      <c r="HF239" s="32"/>
      <c r="HG239" s="32"/>
      <c r="HH239" s="32"/>
      <c r="HI239" s="32"/>
      <c r="HJ239" s="32"/>
      <c r="HK239" s="32"/>
      <c r="HL239" s="32"/>
      <c r="HM239" s="32"/>
      <c r="HN239" s="32"/>
      <c r="HO239" s="32"/>
      <c r="HP239" s="32"/>
      <c r="HQ239" s="32"/>
      <c r="HR239" s="32"/>
      <c r="HS239" s="32"/>
      <c r="HT239" s="32"/>
      <c r="HU239" s="32"/>
      <c r="HV239" s="32"/>
      <c r="HW239" s="32"/>
      <c r="HX239" s="32"/>
      <c r="HY239" s="32"/>
      <c r="HZ239" s="32"/>
      <c r="IA239" s="32"/>
      <c r="IB239" s="32"/>
      <c r="IC239" s="32"/>
      <c r="ID239" s="32"/>
      <c r="IE239" s="32"/>
      <c r="IF239" s="32"/>
      <c r="IG239" s="32"/>
      <c r="IH239" s="32"/>
      <c r="II239" s="32"/>
      <c r="IJ239" s="32"/>
      <c r="IK239" s="32"/>
      <c r="IL239" s="32"/>
      <c r="IM239" s="32"/>
      <c r="IN239" s="32"/>
      <c r="IO239" s="32"/>
      <c r="IP239" s="32"/>
      <c r="IQ239" s="32"/>
      <c r="IR239" s="32"/>
      <c r="IS239" s="32"/>
      <c r="IT239" s="32"/>
      <c r="IU239" s="32"/>
      <c r="IV239" s="32"/>
    </row>
    <row r="240" spans="1:256" x14ac:dyDescent="0.25">
      <c r="A240" s="2"/>
      <c r="B240" s="32"/>
      <c r="C240" s="19"/>
      <c r="D240" s="32"/>
      <c r="E240" s="32"/>
      <c r="F240" s="32"/>
      <c r="G240" s="32"/>
      <c r="H240" s="32"/>
      <c r="I240" s="32"/>
      <c r="J240" s="32"/>
      <c r="K240" s="32"/>
      <c r="L240" s="32"/>
      <c r="M240" s="32"/>
      <c r="N240" s="32"/>
      <c r="O240" s="32"/>
      <c r="P240" s="32"/>
      <c r="Q240" s="32"/>
      <c r="R240" s="32"/>
      <c r="S240" s="32"/>
      <c r="T240" s="32"/>
      <c r="V240" s="32"/>
      <c r="W240" s="32"/>
      <c r="X240" s="32"/>
      <c r="Y240" s="32"/>
      <c r="Z240" s="32"/>
      <c r="AA240" s="32"/>
      <c r="AB240" s="32"/>
      <c r="AC240" s="32"/>
      <c r="AD240" s="32"/>
      <c r="AE240" s="32"/>
      <c r="AF240" s="32"/>
      <c r="AG240" s="32"/>
      <c r="AH240" s="32"/>
      <c r="AI240" s="32"/>
      <c r="AJ240" s="32"/>
      <c r="AK240" s="32"/>
      <c r="AL240" s="32"/>
      <c r="AM240" s="32"/>
      <c r="AN240" s="32"/>
      <c r="AO240" s="32"/>
      <c r="AP240" s="32"/>
      <c r="AQ240" s="32"/>
      <c r="AR240" s="32"/>
      <c r="AS240" s="32"/>
      <c r="AT240" s="32"/>
      <c r="AU240" s="32"/>
      <c r="AV240" s="32"/>
      <c r="AW240" s="32"/>
      <c r="AX240" s="32"/>
      <c r="AY240" s="32"/>
      <c r="AZ240" s="32"/>
      <c r="BA240" s="32"/>
      <c r="BB240" s="32"/>
      <c r="BC240" s="32"/>
      <c r="BD240" s="32"/>
      <c r="BE240" s="32"/>
      <c r="BF240" s="32"/>
      <c r="BG240" s="32"/>
      <c r="BH240" s="32"/>
      <c r="BI240" s="32"/>
      <c r="BJ240" s="32"/>
      <c r="BK240" s="32"/>
      <c r="BL240" s="32"/>
      <c r="BM240" s="32"/>
      <c r="BN240" s="32"/>
      <c r="BO240" s="32"/>
      <c r="BP240" s="32"/>
      <c r="BQ240" s="32"/>
      <c r="BR240" s="32"/>
      <c r="BS240" s="32"/>
      <c r="BT240" s="32"/>
      <c r="BU240" s="32"/>
      <c r="BV240" s="32"/>
      <c r="BW240" s="32"/>
      <c r="BX240" s="32"/>
      <c r="BY240" s="32"/>
      <c r="BZ240" s="32"/>
      <c r="CA240" s="32"/>
      <c r="CB240" s="32"/>
      <c r="CC240" s="32"/>
      <c r="CD240" s="32"/>
      <c r="CE240" s="32"/>
      <c r="CF240" s="32"/>
      <c r="CG240" s="32"/>
      <c r="CH240" s="32"/>
      <c r="CI240" s="32"/>
      <c r="CJ240" s="32"/>
      <c r="CK240" s="32"/>
      <c r="CL240" s="32"/>
      <c r="CM240" s="32"/>
      <c r="CN240" s="32"/>
      <c r="CO240" s="32"/>
      <c r="CP240" s="32"/>
      <c r="CQ240" s="32"/>
      <c r="CR240" s="32"/>
      <c r="CS240" s="32"/>
      <c r="CT240" s="32"/>
      <c r="CU240" s="32"/>
      <c r="CV240" s="32"/>
      <c r="CW240" s="32"/>
      <c r="CX240" s="32"/>
      <c r="CY240" s="32"/>
      <c r="CZ240" s="32"/>
      <c r="DA240" s="32"/>
      <c r="DB240" s="32"/>
      <c r="DC240" s="32"/>
      <c r="DD240" s="32"/>
      <c r="DE240" s="32"/>
      <c r="DF240" s="32"/>
      <c r="DG240" s="32"/>
      <c r="DH240" s="32"/>
      <c r="DI240" s="32"/>
      <c r="DJ240" s="32"/>
      <c r="DK240" s="32"/>
      <c r="DL240" s="32"/>
      <c r="DM240" s="32"/>
      <c r="DN240" s="32"/>
      <c r="DO240" s="32"/>
      <c r="DP240" s="32"/>
      <c r="DQ240" s="32"/>
      <c r="DR240" s="32"/>
      <c r="DS240" s="32"/>
      <c r="DT240" s="32"/>
      <c r="DU240" s="32"/>
      <c r="DV240" s="32"/>
      <c r="DW240" s="32"/>
      <c r="DX240" s="32"/>
      <c r="DY240" s="32"/>
      <c r="DZ240" s="32"/>
      <c r="EA240" s="32"/>
      <c r="EB240" s="32"/>
      <c r="EC240" s="32"/>
      <c r="ED240" s="32"/>
      <c r="EE240" s="32"/>
      <c r="EF240" s="32"/>
      <c r="EG240" s="32"/>
      <c r="EH240" s="32"/>
      <c r="EI240" s="32"/>
      <c r="EJ240" s="32"/>
      <c r="EK240" s="32"/>
      <c r="EL240" s="32"/>
      <c r="EM240" s="32"/>
      <c r="EN240" s="32"/>
      <c r="EO240" s="32"/>
      <c r="EP240" s="32"/>
      <c r="EQ240" s="32"/>
      <c r="ER240" s="32"/>
      <c r="ES240" s="32"/>
      <c r="ET240" s="32"/>
      <c r="EU240" s="32"/>
      <c r="EV240" s="32"/>
      <c r="EW240" s="32"/>
      <c r="EX240" s="32"/>
      <c r="EY240" s="32"/>
      <c r="EZ240" s="32"/>
      <c r="FA240" s="32"/>
      <c r="FB240" s="32"/>
      <c r="FC240" s="32"/>
      <c r="FD240" s="32"/>
      <c r="FE240" s="32"/>
      <c r="FF240" s="32"/>
      <c r="FG240" s="32"/>
      <c r="FH240" s="32"/>
      <c r="FI240" s="32"/>
      <c r="FJ240" s="32"/>
      <c r="FK240" s="32"/>
      <c r="FL240" s="32"/>
      <c r="FM240" s="32"/>
      <c r="FN240" s="32"/>
      <c r="FO240" s="32"/>
      <c r="FP240" s="32"/>
      <c r="FQ240" s="32"/>
      <c r="FR240" s="32"/>
      <c r="FS240" s="32"/>
      <c r="FT240" s="32"/>
      <c r="FU240" s="32"/>
      <c r="FV240" s="32"/>
      <c r="FW240" s="32"/>
      <c r="FX240" s="32"/>
      <c r="FY240" s="32"/>
      <c r="FZ240" s="32"/>
      <c r="GA240" s="32"/>
      <c r="GB240" s="32"/>
      <c r="GC240" s="32"/>
      <c r="GD240" s="32"/>
      <c r="GE240" s="32"/>
      <c r="GF240" s="32"/>
      <c r="GG240" s="32"/>
      <c r="GH240" s="32"/>
      <c r="GI240" s="32"/>
      <c r="GJ240" s="32"/>
      <c r="GK240" s="32"/>
      <c r="GL240" s="32"/>
      <c r="GM240" s="32"/>
      <c r="GN240" s="32"/>
      <c r="GO240" s="32"/>
      <c r="GP240" s="32"/>
      <c r="GQ240" s="32"/>
      <c r="GR240" s="32"/>
      <c r="GS240" s="32"/>
      <c r="GT240" s="32"/>
      <c r="GU240" s="32"/>
      <c r="GV240" s="32"/>
      <c r="GW240" s="32"/>
      <c r="GX240" s="32"/>
      <c r="GY240" s="32"/>
      <c r="GZ240" s="32"/>
      <c r="HA240" s="32"/>
      <c r="HB240" s="32"/>
      <c r="HC240" s="32"/>
      <c r="HD240" s="32"/>
      <c r="HE240" s="32"/>
      <c r="HF240" s="32"/>
      <c r="HG240" s="32"/>
      <c r="HH240" s="32"/>
      <c r="HI240" s="32"/>
      <c r="HJ240" s="32"/>
      <c r="HK240" s="32"/>
      <c r="HL240" s="32"/>
      <c r="HM240" s="32"/>
      <c r="HN240" s="32"/>
      <c r="HO240" s="32"/>
      <c r="HP240" s="32"/>
      <c r="HQ240" s="32"/>
      <c r="HR240" s="32"/>
      <c r="HS240" s="32"/>
      <c r="HT240" s="32"/>
      <c r="HU240" s="32"/>
      <c r="HV240" s="32"/>
      <c r="HW240" s="32"/>
      <c r="HX240" s="32"/>
      <c r="HY240" s="32"/>
      <c r="HZ240" s="32"/>
      <c r="IA240" s="32"/>
      <c r="IB240" s="32"/>
      <c r="IC240" s="32"/>
      <c r="ID240" s="32"/>
      <c r="IE240" s="32"/>
      <c r="IF240" s="32"/>
      <c r="IG240" s="32"/>
      <c r="IH240" s="32"/>
      <c r="II240" s="32"/>
      <c r="IJ240" s="32"/>
      <c r="IK240" s="32"/>
      <c r="IL240" s="32"/>
      <c r="IM240" s="32"/>
      <c r="IN240" s="32"/>
      <c r="IO240" s="32"/>
      <c r="IP240" s="32"/>
      <c r="IQ240" s="32"/>
      <c r="IR240" s="32"/>
      <c r="IS240" s="32"/>
      <c r="IT240" s="32"/>
      <c r="IU240" s="32"/>
      <c r="IV240" s="32"/>
    </row>
    <row r="241" spans="1:256" x14ac:dyDescent="0.25">
      <c r="A241" s="2"/>
      <c r="B241" s="32"/>
      <c r="C241" s="19"/>
      <c r="D241" s="32"/>
      <c r="E241" s="32"/>
      <c r="F241" s="32"/>
      <c r="G241" s="32"/>
      <c r="H241" s="32"/>
      <c r="I241" s="32"/>
      <c r="J241" s="32"/>
      <c r="K241" s="32"/>
      <c r="L241" s="32"/>
      <c r="M241" s="32"/>
      <c r="N241" s="32"/>
      <c r="O241" s="32"/>
      <c r="P241" s="32"/>
      <c r="Q241" s="32"/>
      <c r="R241" s="32"/>
      <c r="S241" s="32"/>
      <c r="T241" s="32"/>
      <c r="V241" s="32"/>
      <c r="W241" s="32"/>
      <c r="X241" s="32"/>
      <c r="Y241" s="32"/>
      <c r="Z241" s="32"/>
      <c r="AA241" s="32"/>
      <c r="AB241" s="32"/>
      <c r="AC241" s="32"/>
      <c r="AD241" s="32"/>
      <c r="AE241" s="32"/>
      <c r="AF241" s="32"/>
      <c r="AG241" s="32"/>
      <c r="AH241" s="32"/>
      <c r="AI241" s="32"/>
      <c r="AJ241" s="32"/>
      <c r="AK241" s="32"/>
      <c r="AL241" s="32"/>
      <c r="AM241" s="32"/>
      <c r="AN241" s="32"/>
      <c r="AO241" s="32"/>
      <c r="AP241" s="32"/>
      <c r="AQ241" s="32"/>
      <c r="AR241" s="32"/>
      <c r="AS241" s="32"/>
      <c r="AT241" s="32"/>
      <c r="AU241" s="32"/>
      <c r="AV241" s="32"/>
      <c r="AW241" s="32"/>
      <c r="AX241" s="32"/>
      <c r="AY241" s="32"/>
      <c r="AZ241" s="32"/>
      <c r="BA241" s="32"/>
      <c r="BB241" s="32"/>
      <c r="BC241" s="32"/>
      <c r="BD241" s="32"/>
      <c r="BE241" s="32"/>
      <c r="BF241" s="32"/>
      <c r="BG241" s="32"/>
      <c r="BH241" s="32"/>
      <c r="BI241" s="32"/>
      <c r="BJ241" s="32"/>
      <c r="BK241" s="32"/>
      <c r="BL241" s="32"/>
      <c r="BM241" s="32"/>
      <c r="BN241" s="32"/>
      <c r="BO241" s="32"/>
      <c r="BP241" s="32"/>
      <c r="BQ241" s="32"/>
      <c r="BR241" s="32"/>
      <c r="BS241" s="32"/>
      <c r="BT241" s="32"/>
      <c r="BU241" s="32"/>
      <c r="BV241" s="32"/>
      <c r="BW241" s="32"/>
      <c r="BX241" s="32"/>
      <c r="BY241" s="32"/>
      <c r="BZ241" s="32"/>
      <c r="CA241" s="32"/>
      <c r="CB241" s="32"/>
      <c r="CC241" s="32"/>
      <c r="CD241" s="32"/>
      <c r="CE241" s="32"/>
      <c r="CF241" s="32"/>
      <c r="CG241" s="32"/>
      <c r="CH241" s="32"/>
      <c r="CI241" s="32"/>
      <c r="CJ241" s="32"/>
      <c r="CK241" s="32"/>
      <c r="CL241" s="32"/>
      <c r="CM241" s="32"/>
      <c r="CN241" s="32"/>
      <c r="CO241" s="32"/>
      <c r="CP241" s="32"/>
      <c r="CQ241" s="32"/>
      <c r="CR241" s="32"/>
      <c r="CS241" s="32"/>
      <c r="CT241" s="32"/>
      <c r="CU241" s="32"/>
      <c r="CV241" s="32"/>
      <c r="CW241" s="32"/>
      <c r="CX241" s="32"/>
      <c r="CY241" s="32"/>
      <c r="CZ241" s="32"/>
      <c r="DA241" s="32"/>
      <c r="DB241" s="32"/>
      <c r="DC241" s="32"/>
      <c r="DD241" s="32"/>
      <c r="DE241" s="32"/>
      <c r="DF241" s="32"/>
      <c r="DG241" s="32"/>
      <c r="DH241" s="32"/>
      <c r="DI241" s="32"/>
      <c r="DJ241" s="32"/>
      <c r="DK241" s="32"/>
      <c r="DL241" s="32"/>
      <c r="DM241" s="32"/>
      <c r="DN241" s="32"/>
      <c r="DO241" s="32"/>
      <c r="DP241" s="32"/>
      <c r="DQ241" s="32"/>
      <c r="DR241" s="32"/>
      <c r="DS241" s="32"/>
      <c r="DT241" s="32"/>
      <c r="DU241" s="32"/>
      <c r="DV241" s="32"/>
      <c r="DW241" s="32"/>
      <c r="DX241" s="32"/>
      <c r="DY241" s="32"/>
      <c r="DZ241" s="32"/>
      <c r="EA241" s="32"/>
      <c r="EB241" s="32"/>
      <c r="EC241" s="32"/>
      <c r="ED241" s="32"/>
      <c r="EE241" s="32"/>
      <c r="EF241" s="32"/>
      <c r="EG241" s="32"/>
      <c r="EH241" s="32"/>
      <c r="EI241" s="32"/>
      <c r="EJ241" s="32"/>
      <c r="EK241" s="32"/>
      <c r="EL241" s="32"/>
      <c r="EM241" s="32"/>
      <c r="EN241" s="32"/>
      <c r="EO241" s="32"/>
      <c r="EP241" s="32"/>
      <c r="EQ241" s="32"/>
      <c r="ER241" s="32"/>
      <c r="ES241" s="32"/>
      <c r="ET241" s="32"/>
      <c r="EU241" s="32"/>
      <c r="EV241" s="32"/>
      <c r="EW241" s="32"/>
      <c r="EX241" s="32"/>
      <c r="EY241" s="32"/>
      <c r="EZ241" s="32"/>
      <c r="FA241" s="32"/>
      <c r="FB241" s="32"/>
      <c r="FC241" s="32"/>
      <c r="FD241" s="32"/>
      <c r="FE241" s="32"/>
      <c r="FF241" s="32"/>
      <c r="FG241" s="32"/>
      <c r="FH241" s="32"/>
      <c r="FI241" s="32"/>
      <c r="FJ241" s="32"/>
      <c r="FK241" s="32"/>
      <c r="FL241" s="32"/>
      <c r="FM241" s="32"/>
      <c r="FN241" s="32"/>
      <c r="FO241" s="32"/>
      <c r="FP241" s="32"/>
      <c r="FQ241" s="32"/>
      <c r="FR241" s="32"/>
      <c r="FS241" s="32"/>
      <c r="FT241" s="32"/>
      <c r="FU241" s="32"/>
      <c r="FV241" s="32"/>
      <c r="FW241" s="32"/>
      <c r="FX241" s="32"/>
      <c r="FY241" s="32"/>
      <c r="FZ241" s="32"/>
      <c r="GA241" s="32"/>
      <c r="GB241" s="32"/>
      <c r="GC241" s="32"/>
      <c r="GD241" s="32"/>
      <c r="GE241" s="32"/>
      <c r="GF241" s="32"/>
      <c r="GG241" s="32"/>
      <c r="GH241" s="32"/>
      <c r="GI241" s="32"/>
      <c r="GJ241" s="32"/>
      <c r="GK241" s="32"/>
      <c r="GL241" s="32"/>
      <c r="GM241" s="32"/>
      <c r="GN241" s="32"/>
      <c r="GO241" s="32"/>
      <c r="GP241" s="32"/>
      <c r="GQ241" s="32"/>
      <c r="GR241" s="32"/>
      <c r="GS241" s="32"/>
      <c r="GT241" s="32"/>
      <c r="GU241" s="32"/>
      <c r="GV241" s="32"/>
      <c r="GW241" s="32"/>
      <c r="GX241" s="32"/>
      <c r="GY241" s="32"/>
      <c r="GZ241" s="32"/>
      <c r="HA241" s="32"/>
      <c r="HB241" s="32"/>
      <c r="HC241" s="32"/>
      <c r="HD241" s="32"/>
      <c r="HE241" s="32"/>
      <c r="HF241" s="32"/>
      <c r="HG241" s="32"/>
      <c r="HH241" s="32"/>
      <c r="HI241" s="32"/>
      <c r="HJ241" s="32"/>
      <c r="HK241" s="32"/>
      <c r="HL241" s="32"/>
      <c r="HM241" s="32"/>
      <c r="HN241" s="32"/>
      <c r="HO241" s="32"/>
      <c r="HP241" s="32"/>
      <c r="HQ241" s="32"/>
      <c r="HR241" s="32"/>
      <c r="HS241" s="32"/>
      <c r="HT241" s="32"/>
      <c r="HU241" s="32"/>
      <c r="HV241" s="32"/>
      <c r="HW241" s="32"/>
      <c r="HX241" s="32"/>
      <c r="HY241" s="32"/>
      <c r="HZ241" s="32"/>
      <c r="IA241" s="32"/>
      <c r="IB241" s="32"/>
      <c r="IC241" s="32"/>
      <c r="ID241" s="32"/>
      <c r="IE241" s="32"/>
      <c r="IF241" s="32"/>
      <c r="IG241" s="32"/>
      <c r="IH241" s="32"/>
      <c r="II241" s="32"/>
      <c r="IJ241" s="32"/>
      <c r="IK241" s="32"/>
      <c r="IL241" s="32"/>
      <c r="IM241" s="32"/>
      <c r="IN241" s="32"/>
      <c r="IO241" s="32"/>
      <c r="IP241" s="32"/>
      <c r="IQ241" s="32"/>
      <c r="IR241" s="32"/>
      <c r="IS241" s="32"/>
      <c r="IT241" s="32"/>
      <c r="IU241" s="32"/>
      <c r="IV241" s="32"/>
    </row>
    <row r="242" spans="1:256" x14ac:dyDescent="0.25">
      <c r="A242" s="2"/>
      <c r="B242" s="32"/>
      <c r="C242" s="19"/>
      <c r="D242" s="32"/>
      <c r="E242" s="32"/>
      <c r="F242" s="32"/>
      <c r="G242" s="32"/>
      <c r="H242" s="32"/>
      <c r="I242" s="32"/>
      <c r="J242" s="32"/>
      <c r="K242" s="32"/>
      <c r="L242" s="32"/>
      <c r="M242" s="32"/>
      <c r="N242" s="32"/>
      <c r="O242" s="32"/>
      <c r="P242" s="32"/>
      <c r="Q242" s="32"/>
      <c r="R242" s="32"/>
      <c r="S242" s="32"/>
      <c r="T242" s="32"/>
      <c r="V242" s="32"/>
      <c r="W242" s="32"/>
      <c r="X242" s="32"/>
      <c r="Y242" s="32"/>
      <c r="Z242" s="32"/>
      <c r="AA242" s="32"/>
      <c r="AB242" s="32"/>
      <c r="AC242" s="32"/>
      <c r="AD242" s="32"/>
      <c r="AE242" s="32"/>
      <c r="AF242" s="32"/>
      <c r="AG242" s="32"/>
      <c r="AH242" s="32"/>
      <c r="AI242" s="32"/>
      <c r="AJ242" s="32"/>
      <c r="AK242" s="32"/>
      <c r="AL242" s="32"/>
      <c r="AM242" s="32"/>
      <c r="AN242" s="32"/>
      <c r="AO242" s="32"/>
      <c r="AP242" s="32"/>
      <c r="AQ242" s="32"/>
      <c r="AR242" s="32"/>
      <c r="AS242" s="32"/>
      <c r="AT242" s="32"/>
      <c r="AU242" s="32"/>
      <c r="AV242" s="32"/>
      <c r="AW242" s="32"/>
      <c r="AX242" s="32"/>
      <c r="AY242" s="32"/>
      <c r="AZ242" s="32"/>
      <c r="BA242" s="32"/>
      <c r="BB242" s="32"/>
      <c r="BC242" s="32"/>
      <c r="BD242" s="32"/>
      <c r="BE242" s="32"/>
      <c r="BF242" s="32"/>
      <c r="BG242" s="32"/>
      <c r="BH242" s="32"/>
      <c r="BI242" s="32"/>
      <c r="BJ242" s="32"/>
      <c r="BK242" s="32"/>
      <c r="BL242" s="32"/>
      <c r="BM242" s="32"/>
      <c r="BN242" s="32"/>
      <c r="BO242" s="32"/>
      <c r="BP242" s="32"/>
      <c r="BQ242" s="32"/>
      <c r="BR242" s="32"/>
      <c r="BS242" s="32"/>
      <c r="BT242" s="32"/>
      <c r="BU242" s="32"/>
      <c r="BV242" s="32"/>
      <c r="BW242" s="32"/>
      <c r="BX242" s="32"/>
      <c r="BY242" s="32"/>
      <c r="BZ242" s="32"/>
      <c r="CA242" s="32"/>
      <c r="CB242" s="32"/>
      <c r="CC242" s="32"/>
      <c r="CD242" s="32"/>
      <c r="CE242" s="32"/>
      <c r="CF242" s="32"/>
      <c r="CG242" s="32"/>
      <c r="CH242" s="32"/>
      <c r="CI242" s="32"/>
      <c r="CJ242" s="32"/>
      <c r="CK242" s="32"/>
      <c r="CL242" s="32"/>
      <c r="CM242" s="32"/>
      <c r="CN242" s="32"/>
      <c r="CO242" s="32"/>
      <c r="CP242" s="32"/>
      <c r="CQ242" s="32"/>
      <c r="CR242" s="32"/>
      <c r="CS242" s="32"/>
      <c r="CT242" s="32"/>
      <c r="CU242" s="32"/>
      <c r="CV242" s="32"/>
      <c r="CW242" s="32"/>
      <c r="CX242" s="32"/>
      <c r="CY242" s="32"/>
      <c r="CZ242" s="32"/>
      <c r="DA242" s="32"/>
      <c r="DB242" s="32"/>
      <c r="DC242" s="32"/>
      <c r="DD242" s="32"/>
      <c r="DE242" s="32"/>
      <c r="DF242" s="32"/>
      <c r="DG242" s="32"/>
      <c r="DH242" s="32"/>
      <c r="DI242" s="32"/>
      <c r="DJ242" s="32"/>
      <c r="DK242" s="32"/>
      <c r="DL242" s="32"/>
      <c r="DM242" s="32"/>
      <c r="DN242" s="32"/>
      <c r="DO242" s="32"/>
      <c r="DP242" s="32"/>
      <c r="DQ242" s="32"/>
      <c r="DR242" s="32"/>
      <c r="DS242" s="32"/>
      <c r="DT242" s="32"/>
      <c r="DU242" s="32"/>
      <c r="DV242" s="32"/>
      <c r="DW242" s="32"/>
      <c r="DX242" s="32"/>
      <c r="DY242" s="32"/>
      <c r="DZ242" s="32"/>
      <c r="EA242" s="32"/>
      <c r="EB242" s="32"/>
      <c r="EC242" s="32"/>
      <c r="ED242" s="32"/>
      <c r="EE242" s="32"/>
      <c r="EF242" s="32"/>
      <c r="EG242" s="32"/>
      <c r="EH242" s="32"/>
      <c r="EI242" s="32"/>
      <c r="EJ242" s="32"/>
      <c r="EK242" s="32"/>
      <c r="EL242" s="32"/>
      <c r="EM242" s="32"/>
      <c r="EN242" s="32"/>
      <c r="EO242" s="32"/>
      <c r="EP242" s="32"/>
      <c r="EQ242" s="32"/>
      <c r="ER242" s="32"/>
      <c r="ES242" s="32"/>
      <c r="ET242" s="32"/>
      <c r="EU242" s="32"/>
      <c r="EV242" s="32"/>
      <c r="EW242" s="32"/>
      <c r="EX242" s="32"/>
      <c r="EY242" s="32"/>
      <c r="EZ242" s="32"/>
      <c r="FA242" s="32"/>
      <c r="FB242" s="32"/>
      <c r="FC242" s="32"/>
      <c r="FD242" s="32"/>
      <c r="FE242" s="32"/>
      <c r="FF242" s="32"/>
      <c r="FG242" s="32"/>
      <c r="FH242" s="32"/>
      <c r="FI242" s="32"/>
      <c r="FJ242" s="32"/>
      <c r="FK242" s="32"/>
      <c r="FL242" s="32"/>
      <c r="FM242" s="32"/>
      <c r="FN242" s="32"/>
      <c r="FO242" s="32"/>
      <c r="FP242" s="32"/>
      <c r="FQ242" s="32"/>
      <c r="FR242" s="32"/>
      <c r="FS242" s="32"/>
      <c r="FT242" s="32"/>
      <c r="FU242" s="32"/>
      <c r="FV242" s="32"/>
      <c r="FW242" s="32"/>
      <c r="FX242" s="32"/>
      <c r="FY242" s="32"/>
      <c r="FZ242" s="32"/>
      <c r="GA242" s="32"/>
      <c r="GB242" s="32"/>
      <c r="GC242" s="32"/>
      <c r="GD242" s="32"/>
      <c r="GE242" s="32"/>
      <c r="GF242" s="32"/>
      <c r="GG242" s="32"/>
      <c r="GH242" s="32"/>
      <c r="GI242" s="32"/>
      <c r="GJ242" s="32"/>
      <c r="GK242" s="32"/>
      <c r="GL242" s="32"/>
      <c r="GM242" s="32"/>
      <c r="GN242" s="32"/>
      <c r="GO242" s="32"/>
      <c r="GP242" s="32"/>
      <c r="GQ242" s="32"/>
      <c r="GR242" s="32"/>
      <c r="GS242" s="32"/>
      <c r="GT242" s="32"/>
      <c r="GU242" s="32"/>
      <c r="GV242" s="32"/>
      <c r="GW242" s="32"/>
      <c r="GX242" s="32"/>
      <c r="GY242" s="32"/>
      <c r="GZ242" s="32"/>
      <c r="HA242" s="32"/>
      <c r="HB242" s="32"/>
      <c r="HC242" s="32"/>
      <c r="HD242" s="32"/>
      <c r="HE242" s="32"/>
      <c r="HF242" s="32"/>
      <c r="HG242" s="32"/>
      <c r="HH242" s="32"/>
      <c r="HI242" s="32"/>
      <c r="HJ242" s="32"/>
      <c r="HK242" s="32"/>
      <c r="HL242" s="32"/>
      <c r="HM242" s="32"/>
      <c r="HN242" s="32"/>
      <c r="HO242" s="32"/>
      <c r="HP242" s="32"/>
      <c r="HQ242" s="32"/>
      <c r="HR242" s="32"/>
      <c r="HS242" s="32"/>
      <c r="HT242" s="32"/>
      <c r="HU242" s="32"/>
      <c r="HV242" s="32"/>
      <c r="HW242" s="32"/>
      <c r="HX242" s="32"/>
      <c r="HY242" s="32"/>
      <c r="HZ242" s="32"/>
      <c r="IA242" s="32"/>
      <c r="IB242" s="32"/>
      <c r="IC242" s="32"/>
      <c r="ID242" s="32"/>
      <c r="IE242" s="32"/>
      <c r="IF242" s="32"/>
      <c r="IG242" s="32"/>
      <c r="IH242" s="32"/>
      <c r="II242" s="32"/>
      <c r="IJ242" s="32"/>
      <c r="IK242" s="32"/>
      <c r="IL242" s="32"/>
      <c r="IM242" s="32"/>
      <c r="IN242" s="32"/>
      <c r="IO242" s="32"/>
      <c r="IP242" s="32"/>
      <c r="IQ242" s="32"/>
      <c r="IR242" s="32"/>
      <c r="IS242" s="32"/>
      <c r="IT242" s="32"/>
      <c r="IU242" s="32"/>
      <c r="IV242" s="32"/>
    </row>
    <row r="243" spans="1:256" x14ac:dyDescent="0.25">
      <c r="A243" s="2"/>
      <c r="B243" s="32"/>
      <c r="C243" s="19"/>
      <c r="D243" s="32"/>
      <c r="E243" s="32"/>
      <c r="F243" s="32"/>
      <c r="G243" s="32"/>
      <c r="H243" s="32"/>
      <c r="I243" s="32"/>
      <c r="J243" s="32"/>
      <c r="K243" s="32"/>
      <c r="L243" s="32"/>
      <c r="M243" s="32"/>
      <c r="N243" s="32"/>
      <c r="O243" s="32"/>
      <c r="P243" s="32"/>
      <c r="Q243" s="32"/>
      <c r="R243" s="32"/>
      <c r="S243" s="32"/>
      <c r="T243" s="32"/>
      <c r="V243" s="32"/>
      <c r="W243" s="32"/>
      <c r="X243" s="32"/>
      <c r="Y243" s="32"/>
      <c r="Z243" s="32"/>
      <c r="AA243" s="32"/>
      <c r="AB243" s="32"/>
      <c r="AC243" s="32"/>
      <c r="AD243" s="32"/>
      <c r="AE243" s="32"/>
      <c r="AF243" s="32"/>
      <c r="AG243" s="32"/>
      <c r="AH243" s="32"/>
      <c r="AI243" s="32"/>
      <c r="AJ243" s="32"/>
      <c r="AK243" s="32"/>
      <c r="AL243" s="32"/>
      <c r="AM243" s="32"/>
      <c r="AN243" s="32"/>
      <c r="AO243" s="32"/>
      <c r="AP243" s="32"/>
      <c r="AQ243" s="32"/>
      <c r="AR243" s="32"/>
      <c r="AS243" s="32"/>
      <c r="AT243" s="32"/>
      <c r="AU243" s="32"/>
      <c r="AV243" s="32"/>
      <c r="AW243" s="32"/>
      <c r="AX243" s="32"/>
      <c r="AY243" s="32"/>
      <c r="AZ243" s="32"/>
      <c r="BA243" s="32"/>
      <c r="BB243" s="32"/>
      <c r="BC243" s="32"/>
      <c r="BD243" s="32"/>
      <c r="BE243" s="32"/>
      <c r="BF243" s="32"/>
      <c r="BG243" s="32"/>
      <c r="BH243" s="32"/>
      <c r="BI243" s="32"/>
      <c r="BJ243" s="32"/>
      <c r="BK243" s="32"/>
      <c r="BL243" s="32"/>
      <c r="BM243" s="32"/>
      <c r="BN243" s="32"/>
      <c r="BO243" s="32"/>
      <c r="BP243" s="32"/>
      <c r="BQ243" s="32"/>
      <c r="BR243" s="32"/>
      <c r="BS243" s="32"/>
      <c r="BT243" s="32"/>
      <c r="BU243" s="32"/>
      <c r="BV243" s="32"/>
      <c r="BW243" s="32"/>
      <c r="BX243" s="32"/>
      <c r="BY243" s="32"/>
      <c r="BZ243" s="32"/>
      <c r="CA243" s="32"/>
      <c r="CB243" s="32"/>
      <c r="CC243" s="32"/>
      <c r="CD243" s="32"/>
      <c r="CE243" s="32"/>
      <c r="CF243" s="32"/>
      <c r="CG243" s="32"/>
      <c r="CH243" s="32"/>
      <c r="CI243" s="32"/>
      <c r="CJ243" s="32"/>
      <c r="CK243" s="32"/>
      <c r="CL243" s="32"/>
      <c r="CM243" s="32"/>
      <c r="CN243" s="32"/>
      <c r="CO243" s="32"/>
      <c r="CP243" s="32"/>
      <c r="CQ243" s="32"/>
      <c r="CR243" s="32"/>
      <c r="CS243" s="32"/>
      <c r="CT243" s="32"/>
      <c r="CU243" s="32"/>
      <c r="CV243" s="32"/>
      <c r="CW243" s="32"/>
      <c r="CX243" s="32"/>
      <c r="CY243" s="32"/>
      <c r="CZ243" s="32"/>
      <c r="DA243" s="32"/>
      <c r="DB243" s="32"/>
      <c r="DC243" s="32"/>
      <c r="DD243" s="32"/>
      <c r="DE243" s="32"/>
      <c r="DF243" s="32"/>
      <c r="DG243" s="32"/>
      <c r="DH243" s="32"/>
      <c r="DI243" s="32"/>
      <c r="DJ243" s="32"/>
      <c r="DK243" s="32"/>
      <c r="DL243" s="32"/>
      <c r="DM243" s="32"/>
      <c r="DN243" s="32"/>
      <c r="DO243" s="32"/>
      <c r="DP243" s="32"/>
      <c r="DQ243" s="32"/>
      <c r="DR243" s="32"/>
      <c r="DS243" s="32"/>
      <c r="DT243" s="32"/>
      <c r="DU243" s="32"/>
      <c r="DV243" s="32"/>
      <c r="DW243" s="32"/>
      <c r="DX243" s="32"/>
      <c r="DY243" s="32"/>
      <c r="DZ243" s="32"/>
      <c r="EA243" s="32"/>
      <c r="EB243" s="32"/>
      <c r="EC243" s="32"/>
      <c r="ED243" s="32"/>
      <c r="EE243" s="32"/>
      <c r="EF243" s="32"/>
      <c r="EG243" s="32"/>
      <c r="EH243" s="32"/>
      <c r="EI243" s="32"/>
      <c r="EJ243" s="32"/>
      <c r="EK243" s="32"/>
      <c r="EL243" s="32"/>
      <c r="EM243" s="32"/>
      <c r="EN243" s="32"/>
      <c r="EO243" s="32"/>
      <c r="EP243" s="32"/>
      <c r="EQ243" s="32"/>
      <c r="ER243" s="32"/>
      <c r="ES243" s="32"/>
      <c r="ET243" s="32"/>
      <c r="EU243" s="32"/>
      <c r="EV243" s="32"/>
      <c r="EW243" s="32"/>
      <c r="EX243" s="32"/>
      <c r="EY243" s="32"/>
      <c r="EZ243" s="32"/>
      <c r="FA243" s="32"/>
      <c r="FB243" s="32"/>
      <c r="FC243" s="32"/>
      <c r="FD243" s="32"/>
      <c r="FE243" s="32"/>
      <c r="FF243" s="32"/>
      <c r="FG243" s="32"/>
      <c r="FH243" s="32"/>
      <c r="FI243" s="32"/>
      <c r="FJ243" s="32"/>
      <c r="FK243" s="32"/>
      <c r="FL243" s="32"/>
      <c r="FM243" s="32"/>
      <c r="FN243" s="32"/>
      <c r="FO243" s="32"/>
      <c r="FP243" s="32"/>
      <c r="FQ243" s="32"/>
      <c r="FR243" s="32"/>
      <c r="FS243" s="32"/>
      <c r="FT243" s="32"/>
      <c r="FU243" s="32"/>
      <c r="FV243" s="32"/>
      <c r="FW243" s="32"/>
      <c r="FX243" s="32"/>
      <c r="FY243" s="32"/>
      <c r="FZ243" s="32"/>
      <c r="GA243" s="32"/>
      <c r="GB243" s="32"/>
      <c r="GC243" s="32"/>
      <c r="GD243" s="32"/>
      <c r="GE243" s="32"/>
      <c r="GF243" s="32"/>
      <c r="GG243" s="32"/>
      <c r="GH243" s="32"/>
      <c r="GI243" s="32"/>
      <c r="GJ243" s="32"/>
      <c r="GK243" s="32"/>
      <c r="GL243" s="32"/>
      <c r="GM243" s="32"/>
      <c r="GN243" s="32"/>
      <c r="GO243" s="32"/>
      <c r="GP243" s="32"/>
      <c r="GQ243" s="32"/>
      <c r="GR243" s="32"/>
      <c r="GS243" s="32"/>
      <c r="GT243" s="32"/>
      <c r="GU243" s="32"/>
      <c r="GV243" s="32"/>
      <c r="GW243" s="32"/>
      <c r="GX243" s="32"/>
      <c r="GY243" s="32"/>
      <c r="GZ243" s="32"/>
      <c r="HA243" s="32"/>
      <c r="HB243" s="32"/>
      <c r="HC243" s="32"/>
      <c r="HD243" s="32"/>
      <c r="HE243" s="32"/>
      <c r="HF243" s="32"/>
      <c r="HG243" s="32"/>
      <c r="HH243" s="32"/>
      <c r="HI243" s="32"/>
      <c r="HJ243" s="32"/>
      <c r="HK243" s="32"/>
      <c r="HL243" s="32"/>
      <c r="HM243" s="32"/>
      <c r="HN243" s="32"/>
      <c r="HO243" s="32"/>
      <c r="HP243" s="32"/>
      <c r="HQ243" s="32"/>
      <c r="HR243" s="32"/>
      <c r="HS243" s="32"/>
      <c r="HT243" s="32"/>
      <c r="HU243" s="32"/>
      <c r="HV243" s="32"/>
      <c r="HW243" s="32"/>
      <c r="HX243" s="32"/>
      <c r="HY243" s="32"/>
      <c r="HZ243" s="32"/>
      <c r="IA243" s="32"/>
      <c r="IB243" s="32"/>
      <c r="IC243" s="32"/>
      <c r="ID243" s="32"/>
      <c r="IE243" s="32"/>
      <c r="IF243" s="32"/>
      <c r="IG243" s="32"/>
      <c r="IH243" s="32"/>
      <c r="II243" s="32"/>
      <c r="IJ243" s="32"/>
      <c r="IK243" s="32"/>
      <c r="IL243" s="32"/>
      <c r="IM243" s="32"/>
      <c r="IN243" s="32"/>
      <c r="IO243" s="32"/>
      <c r="IP243" s="32"/>
      <c r="IQ243" s="32"/>
      <c r="IR243" s="32"/>
      <c r="IS243" s="32"/>
      <c r="IT243" s="32"/>
      <c r="IU243" s="32"/>
      <c r="IV243" s="32"/>
    </row>
    <row r="244" spans="1:256" x14ac:dyDescent="0.25">
      <c r="A244" s="2"/>
      <c r="B244" s="32"/>
      <c r="C244" s="19"/>
      <c r="D244" s="32"/>
      <c r="E244" s="32"/>
      <c r="F244" s="32"/>
      <c r="G244" s="32"/>
      <c r="H244" s="32"/>
      <c r="I244" s="32"/>
      <c r="J244" s="32"/>
      <c r="K244" s="32"/>
      <c r="L244" s="32"/>
      <c r="M244" s="32"/>
      <c r="N244" s="32"/>
      <c r="O244" s="32"/>
      <c r="P244" s="32"/>
      <c r="Q244" s="32"/>
      <c r="R244" s="32"/>
      <c r="S244" s="32"/>
      <c r="T244" s="32"/>
      <c r="V244" s="32"/>
      <c r="W244" s="32"/>
      <c r="X244" s="32"/>
      <c r="Y244" s="32"/>
      <c r="Z244" s="32"/>
      <c r="AA244" s="32"/>
      <c r="AB244" s="32"/>
      <c r="AC244" s="32"/>
      <c r="AD244" s="32"/>
      <c r="AE244" s="32"/>
      <c r="AF244" s="32"/>
      <c r="AG244" s="32"/>
      <c r="AH244" s="32"/>
      <c r="AI244" s="32"/>
      <c r="AJ244" s="32"/>
      <c r="AK244" s="32"/>
      <c r="AL244" s="32"/>
      <c r="AM244" s="32"/>
      <c r="AN244" s="32"/>
      <c r="AO244" s="32"/>
      <c r="AP244" s="32"/>
      <c r="AQ244" s="32"/>
      <c r="AR244" s="32"/>
      <c r="AS244" s="32"/>
      <c r="AT244" s="32"/>
      <c r="AU244" s="32"/>
      <c r="AV244" s="32"/>
      <c r="AW244" s="32"/>
      <c r="AX244" s="32"/>
      <c r="AY244" s="32"/>
      <c r="AZ244" s="32"/>
      <c r="BA244" s="32"/>
      <c r="BB244" s="32"/>
      <c r="BC244" s="32"/>
      <c r="BD244" s="32"/>
      <c r="BE244" s="32"/>
      <c r="BF244" s="32"/>
      <c r="BG244" s="32"/>
      <c r="BH244" s="32"/>
      <c r="BI244" s="32"/>
      <c r="BJ244" s="32"/>
      <c r="BK244" s="32"/>
      <c r="BL244" s="32"/>
      <c r="BM244" s="32"/>
      <c r="BN244" s="32"/>
      <c r="BO244" s="32"/>
      <c r="BP244" s="32"/>
      <c r="BQ244" s="32"/>
      <c r="BR244" s="32"/>
      <c r="BS244" s="32"/>
      <c r="BT244" s="32"/>
      <c r="BU244" s="32"/>
      <c r="BV244" s="32"/>
      <c r="BW244" s="32"/>
      <c r="BX244" s="32"/>
      <c r="BY244" s="32"/>
      <c r="BZ244" s="32"/>
      <c r="CA244" s="32"/>
      <c r="CB244" s="32"/>
      <c r="CC244" s="32"/>
      <c r="CD244" s="32"/>
      <c r="CE244" s="32"/>
      <c r="CF244" s="32"/>
      <c r="CG244" s="32"/>
      <c r="CH244" s="32"/>
      <c r="CI244" s="32"/>
      <c r="CJ244" s="32"/>
      <c r="CK244" s="32"/>
      <c r="CL244" s="32"/>
      <c r="CM244" s="32"/>
      <c r="CN244" s="32"/>
      <c r="CO244" s="32"/>
      <c r="CP244" s="32"/>
      <c r="CQ244" s="32"/>
      <c r="CR244" s="32"/>
      <c r="CS244" s="32"/>
      <c r="CT244" s="32"/>
      <c r="CU244" s="32"/>
      <c r="CV244" s="32"/>
      <c r="CW244" s="32"/>
      <c r="CX244" s="32"/>
      <c r="CY244" s="32"/>
      <c r="CZ244" s="32"/>
      <c r="DA244" s="32"/>
      <c r="DB244" s="32"/>
      <c r="DC244" s="32"/>
      <c r="DD244" s="32"/>
      <c r="DE244" s="32"/>
      <c r="DF244" s="32"/>
      <c r="DG244" s="32"/>
      <c r="DH244" s="32"/>
      <c r="DI244" s="32"/>
      <c r="DJ244" s="32"/>
      <c r="DK244" s="32"/>
      <c r="DL244" s="32"/>
      <c r="DM244" s="32"/>
      <c r="DN244" s="32"/>
      <c r="DO244" s="32"/>
      <c r="DP244" s="32"/>
      <c r="DQ244" s="32"/>
      <c r="DR244" s="32"/>
      <c r="DS244" s="32"/>
      <c r="DT244" s="32"/>
      <c r="DU244" s="32"/>
      <c r="DV244" s="32"/>
      <c r="DW244" s="32"/>
      <c r="DX244" s="32"/>
      <c r="DY244" s="32"/>
      <c r="DZ244" s="32"/>
      <c r="EA244" s="32"/>
      <c r="EB244" s="32"/>
      <c r="EC244" s="32"/>
      <c r="ED244" s="32"/>
      <c r="EE244" s="32"/>
      <c r="EF244" s="32"/>
      <c r="EG244" s="32"/>
      <c r="EH244" s="32"/>
      <c r="EI244" s="32"/>
      <c r="EJ244" s="32"/>
      <c r="EK244" s="32"/>
      <c r="EL244" s="32"/>
      <c r="EM244" s="32"/>
      <c r="EN244" s="32"/>
      <c r="EO244" s="32"/>
      <c r="EP244" s="32"/>
      <c r="EQ244" s="32"/>
      <c r="ER244" s="32"/>
      <c r="ES244" s="32"/>
      <c r="ET244" s="32"/>
      <c r="EU244" s="32"/>
      <c r="EV244" s="32"/>
      <c r="EW244" s="32"/>
      <c r="EX244" s="32"/>
      <c r="EY244" s="32"/>
      <c r="EZ244" s="32"/>
      <c r="FA244" s="32"/>
      <c r="FB244" s="32"/>
      <c r="FC244" s="32"/>
      <c r="FD244" s="32"/>
      <c r="FE244" s="32"/>
      <c r="FF244" s="32"/>
      <c r="FG244" s="32"/>
      <c r="FH244" s="32"/>
      <c r="FI244" s="32"/>
      <c r="FJ244" s="32"/>
      <c r="FK244" s="32"/>
      <c r="FL244" s="32"/>
      <c r="FM244" s="32"/>
      <c r="FN244" s="32"/>
      <c r="FO244" s="32"/>
      <c r="FP244" s="32"/>
      <c r="FQ244" s="32"/>
      <c r="FR244" s="32"/>
      <c r="FS244" s="32"/>
      <c r="FT244" s="32"/>
      <c r="FU244" s="32"/>
      <c r="FV244" s="32"/>
      <c r="FW244" s="32"/>
      <c r="FX244" s="32"/>
      <c r="FY244" s="32"/>
      <c r="FZ244" s="32"/>
      <c r="GA244" s="32"/>
      <c r="GB244" s="32"/>
      <c r="GC244" s="32"/>
      <c r="GD244" s="32"/>
      <c r="GE244" s="32"/>
      <c r="GF244" s="32"/>
      <c r="GG244" s="32"/>
      <c r="GH244" s="32"/>
      <c r="GI244" s="32"/>
      <c r="GJ244" s="32"/>
      <c r="GK244" s="32"/>
      <c r="GL244" s="32"/>
      <c r="GM244" s="32"/>
      <c r="GN244" s="32"/>
      <c r="GO244" s="32"/>
      <c r="GP244" s="32"/>
      <c r="GQ244" s="32"/>
      <c r="GR244" s="32"/>
      <c r="GS244" s="32"/>
      <c r="GT244" s="32"/>
      <c r="GU244" s="32"/>
      <c r="GV244" s="32"/>
      <c r="GW244" s="32"/>
      <c r="GX244" s="32"/>
      <c r="GY244" s="32"/>
      <c r="GZ244" s="32"/>
      <c r="HA244" s="32"/>
      <c r="HB244" s="32"/>
      <c r="HC244" s="32"/>
      <c r="HD244" s="32"/>
      <c r="HE244" s="32"/>
      <c r="HF244" s="32"/>
      <c r="HG244" s="32"/>
      <c r="HH244" s="32"/>
      <c r="HI244" s="32"/>
      <c r="HJ244" s="32"/>
      <c r="HK244" s="32"/>
      <c r="HL244" s="32"/>
      <c r="HM244" s="32"/>
      <c r="HN244" s="32"/>
      <c r="HO244" s="32"/>
      <c r="HP244" s="32"/>
      <c r="HQ244" s="32"/>
      <c r="HR244" s="32"/>
      <c r="HS244" s="32"/>
      <c r="HT244" s="32"/>
      <c r="HU244" s="32"/>
      <c r="HV244" s="32"/>
      <c r="HW244" s="32"/>
      <c r="HX244" s="32"/>
      <c r="HY244" s="32"/>
      <c r="HZ244" s="32"/>
      <c r="IA244" s="32"/>
      <c r="IB244" s="32"/>
      <c r="IC244" s="32"/>
      <c r="ID244" s="32"/>
      <c r="IE244" s="32"/>
      <c r="IF244" s="32"/>
      <c r="IG244" s="32"/>
      <c r="IH244" s="32"/>
      <c r="II244" s="32"/>
      <c r="IJ244" s="32"/>
      <c r="IK244" s="32"/>
      <c r="IL244" s="32"/>
      <c r="IM244" s="32"/>
      <c r="IN244" s="32"/>
      <c r="IO244" s="32"/>
      <c r="IP244" s="32"/>
      <c r="IQ244" s="32"/>
      <c r="IR244" s="32"/>
      <c r="IS244" s="32"/>
      <c r="IT244" s="32"/>
      <c r="IU244" s="32"/>
      <c r="IV244" s="32"/>
    </row>
    <row r="245" spans="1:256" x14ac:dyDescent="0.25">
      <c r="A245" s="2"/>
      <c r="B245" s="32"/>
      <c r="C245" s="19"/>
      <c r="D245" s="32"/>
      <c r="E245" s="32"/>
      <c r="F245" s="32"/>
      <c r="G245" s="32"/>
      <c r="H245" s="32"/>
      <c r="I245" s="32"/>
      <c r="J245" s="32"/>
      <c r="K245" s="32"/>
      <c r="L245" s="32"/>
      <c r="M245" s="32"/>
      <c r="N245" s="32"/>
      <c r="O245" s="32"/>
      <c r="P245" s="32"/>
      <c r="Q245" s="32"/>
      <c r="R245" s="32"/>
      <c r="S245" s="32"/>
      <c r="T245" s="32"/>
      <c r="V245" s="32"/>
      <c r="W245" s="32"/>
      <c r="X245" s="32"/>
      <c r="Y245" s="32"/>
      <c r="Z245" s="32"/>
      <c r="AA245" s="32"/>
      <c r="AB245" s="32"/>
      <c r="AC245" s="32"/>
      <c r="AD245" s="32"/>
      <c r="AE245" s="32"/>
      <c r="AF245" s="32"/>
      <c r="AG245" s="32"/>
      <c r="AH245" s="32"/>
      <c r="AI245" s="32"/>
      <c r="AJ245" s="32"/>
      <c r="AK245" s="32"/>
      <c r="AL245" s="32"/>
      <c r="AM245" s="32"/>
      <c r="AN245" s="32"/>
      <c r="AO245" s="32"/>
      <c r="AP245" s="32"/>
      <c r="AQ245" s="32"/>
      <c r="AR245" s="32"/>
      <c r="AS245" s="32"/>
      <c r="AT245" s="32"/>
      <c r="AU245" s="32"/>
      <c r="AV245" s="32"/>
      <c r="AW245" s="32"/>
      <c r="AX245" s="32"/>
      <c r="AY245" s="32"/>
      <c r="AZ245" s="32"/>
      <c r="BA245" s="32"/>
      <c r="BB245" s="32"/>
      <c r="BC245" s="32"/>
      <c r="BD245" s="32"/>
      <c r="BE245" s="32"/>
      <c r="BF245" s="32"/>
      <c r="BG245" s="32"/>
      <c r="BH245" s="32"/>
      <c r="BI245" s="32"/>
      <c r="BJ245" s="32"/>
      <c r="BK245" s="32"/>
      <c r="BL245" s="32"/>
      <c r="BM245" s="32"/>
      <c r="BN245" s="32"/>
      <c r="BO245" s="32"/>
      <c r="BP245" s="32"/>
      <c r="BQ245" s="32"/>
      <c r="BR245" s="32"/>
      <c r="BS245" s="32"/>
      <c r="BT245" s="32"/>
      <c r="BU245" s="32"/>
      <c r="BV245" s="32"/>
      <c r="BW245" s="32"/>
      <c r="BX245" s="32"/>
      <c r="BY245" s="32"/>
      <c r="BZ245" s="32"/>
      <c r="CA245" s="32"/>
      <c r="CB245" s="32"/>
      <c r="CC245" s="32"/>
      <c r="CD245" s="32"/>
      <c r="CE245" s="32"/>
      <c r="CF245" s="32"/>
      <c r="CG245" s="32"/>
      <c r="CH245" s="32"/>
      <c r="CI245" s="32"/>
      <c r="CJ245" s="32"/>
      <c r="CK245" s="32"/>
      <c r="CL245" s="32"/>
      <c r="CM245" s="32"/>
      <c r="CN245" s="32"/>
      <c r="CO245" s="32"/>
      <c r="CP245" s="32"/>
      <c r="CQ245" s="32"/>
      <c r="CR245" s="32"/>
      <c r="CS245" s="32"/>
      <c r="CT245" s="32"/>
      <c r="CU245" s="32"/>
      <c r="CV245" s="32"/>
      <c r="CW245" s="32"/>
      <c r="CX245" s="32"/>
      <c r="CY245" s="32"/>
      <c r="CZ245" s="32"/>
      <c r="DA245" s="32"/>
      <c r="DB245" s="32"/>
      <c r="DC245" s="32"/>
      <c r="DD245" s="32"/>
      <c r="DE245" s="32"/>
      <c r="DF245" s="32"/>
      <c r="DG245" s="32"/>
      <c r="DH245" s="32"/>
      <c r="DI245" s="32"/>
      <c r="DJ245" s="32"/>
      <c r="DK245" s="32"/>
      <c r="DL245" s="32"/>
      <c r="DM245" s="32"/>
      <c r="DN245" s="32"/>
      <c r="DO245" s="32"/>
      <c r="DP245" s="32"/>
      <c r="DQ245" s="32"/>
      <c r="DR245" s="32"/>
      <c r="DS245" s="32"/>
      <c r="DT245" s="32"/>
      <c r="DU245" s="32"/>
      <c r="DV245" s="32"/>
      <c r="DW245" s="32"/>
      <c r="DX245" s="32"/>
      <c r="DY245" s="32"/>
      <c r="DZ245" s="32"/>
      <c r="EA245" s="32"/>
      <c r="EB245" s="32"/>
      <c r="EC245" s="32"/>
      <c r="ED245" s="32"/>
      <c r="EE245" s="32"/>
      <c r="EF245" s="32"/>
      <c r="EG245" s="32"/>
      <c r="EH245" s="32"/>
      <c r="EI245" s="32"/>
      <c r="EJ245" s="32"/>
      <c r="EK245" s="32"/>
      <c r="EL245" s="32"/>
      <c r="EM245" s="32"/>
      <c r="EN245" s="32"/>
      <c r="EO245" s="32"/>
      <c r="EP245" s="32"/>
      <c r="EQ245" s="32"/>
      <c r="ER245" s="32"/>
      <c r="ES245" s="32"/>
      <c r="ET245" s="32"/>
      <c r="EU245" s="32"/>
      <c r="EV245" s="32"/>
      <c r="EW245" s="32"/>
      <c r="EX245" s="32"/>
      <c r="EY245" s="32"/>
      <c r="EZ245" s="32"/>
      <c r="FA245" s="32"/>
      <c r="FB245" s="32"/>
      <c r="FC245" s="32"/>
      <c r="FD245" s="32"/>
      <c r="FE245" s="32"/>
      <c r="FF245" s="32"/>
      <c r="FG245" s="32"/>
      <c r="FH245" s="32"/>
      <c r="FI245" s="32"/>
      <c r="FJ245" s="32"/>
      <c r="FK245" s="32"/>
      <c r="FL245" s="32"/>
      <c r="FM245" s="32"/>
      <c r="FN245" s="32"/>
      <c r="FO245" s="32"/>
      <c r="FP245" s="32"/>
      <c r="FQ245" s="32"/>
      <c r="FR245" s="32"/>
      <c r="FS245" s="32"/>
      <c r="FT245" s="32"/>
      <c r="FU245" s="32"/>
      <c r="FV245" s="32"/>
      <c r="FW245" s="32"/>
      <c r="FX245" s="32"/>
      <c r="FY245" s="32"/>
      <c r="FZ245" s="32"/>
      <c r="GA245" s="32"/>
      <c r="GB245" s="32"/>
      <c r="GC245" s="32"/>
      <c r="GD245" s="32"/>
      <c r="GE245" s="32"/>
      <c r="GF245" s="32"/>
      <c r="GG245" s="32"/>
      <c r="GH245" s="32"/>
      <c r="GI245" s="32"/>
      <c r="GJ245" s="32"/>
      <c r="GK245" s="32"/>
      <c r="GL245" s="32"/>
      <c r="GM245" s="32"/>
      <c r="GN245" s="32"/>
      <c r="GO245" s="32"/>
      <c r="GP245" s="32"/>
      <c r="GQ245" s="32"/>
      <c r="GR245" s="32"/>
      <c r="GS245" s="32"/>
      <c r="GT245" s="32"/>
      <c r="GU245" s="32"/>
      <c r="GV245" s="32"/>
      <c r="GW245" s="32"/>
      <c r="GX245" s="32"/>
      <c r="GY245" s="32"/>
      <c r="GZ245" s="32"/>
      <c r="HA245" s="32"/>
      <c r="HB245" s="32"/>
      <c r="HC245" s="32"/>
      <c r="HD245" s="32"/>
      <c r="HE245" s="32"/>
      <c r="HF245" s="32"/>
      <c r="HG245" s="32"/>
      <c r="HH245" s="32"/>
      <c r="HI245" s="32"/>
      <c r="HJ245" s="32"/>
      <c r="HK245" s="32"/>
      <c r="HL245" s="32"/>
      <c r="HM245" s="32"/>
      <c r="HN245" s="32"/>
      <c r="HO245" s="32"/>
      <c r="HP245" s="32"/>
      <c r="HQ245" s="32"/>
      <c r="HR245" s="32"/>
      <c r="HS245" s="32"/>
      <c r="HT245" s="32"/>
      <c r="HU245" s="32"/>
      <c r="HV245" s="32"/>
      <c r="HW245" s="32"/>
      <c r="HX245" s="32"/>
      <c r="HY245" s="32"/>
      <c r="HZ245" s="32"/>
      <c r="IA245" s="32"/>
      <c r="IB245" s="32"/>
      <c r="IC245" s="32"/>
      <c r="ID245" s="32"/>
      <c r="IE245" s="32"/>
      <c r="IF245" s="32"/>
      <c r="IG245" s="32"/>
      <c r="IH245" s="32"/>
      <c r="II245" s="32"/>
      <c r="IJ245" s="32"/>
      <c r="IK245" s="32"/>
      <c r="IL245" s="32"/>
      <c r="IM245" s="32"/>
      <c r="IN245" s="32"/>
      <c r="IO245" s="32"/>
      <c r="IP245" s="32"/>
      <c r="IQ245" s="32"/>
      <c r="IR245" s="32"/>
      <c r="IS245" s="32"/>
      <c r="IT245" s="32"/>
      <c r="IU245" s="32"/>
      <c r="IV245" s="32"/>
    </row>
    <row r="246" spans="1:256" x14ac:dyDescent="0.25">
      <c r="A246" s="2"/>
      <c r="B246" s="32"/>
      <c r="C246" s="19"/>
      <c r="D246" s="32"/>
      <c r="E246" s="32"/>
      <c r="F246" s="32"/>
      <c r="G246" s="32"/>
      <c r="H246" s="32"/>
      <c r="I246" s="32"/>
      <c r="J246" s="32"/>
      <c r="K246" s="32"/>
      <c r="L246" s="32"/>
      <c r="M246" s="32"/>
      <c r="N246" s="32"/>
      <c r="O246" s="32"/>
      <c r="P246" s="32"/>
      <c r="Q246" s="32"/>
      <c r="R246" s="32"/>
      <c r="S246" s="32"/>
      <c r="T246" s="32"/>
      <c r="V246" s="32"/>
      <c r="W246" s="32"/>
      <c r="X246" s="32"/>
      <c r="Y246" s="32"/>
      <c r="Z246" s="32"/>
      <c r="AA246" s="32"/>
      <c r="AB246" s="32"/>
      <c r="AC246" s="32"/>
      <c r="AD246" s="32"/>
      <c r="AE246" s="32"/>
      <c r="AF246" s="32"/>
      <c r="AG246" s="32"/>
      <c r="AH246" s="32"/>
      <c r="AI246" s="32"/>
      <c r="AJ246" s="32"/>
      <c r="AK246" s="32"/>
      <c r="AL246" s="32"/>
      <c r="AM246" s="32"/>
      <c r="AN246" s="32"/>
      <c r="AO246" s="32"/>
      <c r="AP246" s="32"/>
      <c r="AQ246" s="32"/>
      <c r="AR246" s="32"/>
      <c r="AS246" s="32"/>
      <c r="AT246" s="32"/>
      <c r="AU246" s="32"/>
      <c r="AV246" s="32"/>
      <c r="AW246" s="32"/>
      <c r="AX246" s="32"/>
      <c r="AY246" s="32"/>
      <c r="AZ246" s="32"/>
      <c r="BA246" s="32"/>
      <c r="BB246" s="32"/>
      <c r="BC246" s="32"/>
      <c r="BD246" s="32"/>
      <c r="BE246" s="32"/>
      <c r="BF246" s="32"/>
      <c r="BG246" s="32"/>
      <c r="BH246" s="32"/>
      <c r="BI246" s="32"/>
      <c r="BJ246" s="32"/>
      <c r="BK246" s="32"/>
      <c r="BL246" s="32"/>
      <c r="BM246" s="32"/>
      <c r="BN246" s="32"/>
      <c r="BO246" s="32"/>
      <c r="BP246" s="32"/>
      <c r="BQ246" s="32"/>
      <c r="BR246" s="32"/>
      <c r="BS246" s="32"/>
      <c r="BT246" s="32"/>
      <c r="BU246" s="32"/>
      <c r="BV246" s="32"/>
      <c r="BW246" s="32"/>
      <c r="BX246" s="32"/>
      <c r="BY246" s="32"/>
      <c r="BZ246" s="32"/>
      <c r="CA246" s="32"/>
      <c r="CB246" s="32"/>
      <c r="CC246" s="32"/>
      <c r="CD246" s="32"/>
      <c r="CE246" s="32"/>
      <c r="CF246" s="32"/>
      <c r="CG246" s="32"/>
      <c r="CH246" s="32"/>
      <c r="CI246" s="32"/>
      <c r="CJ246" s="32"/>
      <c r="CK246" s="32"/>
      <c r="CL246" s="32"/>
      <c r="CM246" s="32"/>
      <c r="CN246" s="32"/>
      <c r="CO246" s="32"/>
      <c r="CP246" s="32"/>
      <c r="CQ246" s="32"/>
      <c r="CR246" s="32"/>
      <c r="CS246" s="32"/>
      <c r="CT246" s="32"/>
      <c r="CU246" s="32"/>
      <c r="CV246" s="32"/>
      <c r="CW246" s="32"/>
      <c r="CX246" s="32"/>
      <c r="CY246" s="32"/>
      <c r="CZ246" s="32"/>
      <c r="DA246" s="32"/>
      <c r="DB246" s="32"/>
      <c r="DC246" s="32"/>
      <c r="DD246" s="32"/>
      <c r="DE246" s="32"/>
      <c r="DF246" s="32"/>
      <c r="DG246" s="32"/>
      <c r="DH246" s="32"/>
      <c r="DI246" s="32"/>
      <c r="DJ246" s="32"/>
      <c r="DK246" s="32"/>
      <c r="DL246" s="32"/>
      <c r="DM246" s="32"/>
      <c r="DN246" s="32"/>
      <c r="DO246" s="32"/>
      <c r="DP246" s="32"/>
      <c r="DQ246" s="32"/>
      <c r="DR246" s="32"/>
      <c r="DS246" s="32"/>
      <c r="DT246" s="32"/>
      <c r="DU246" s="32"/>
      <c r="DV246" s="32"/>
      <c r="DW246" s="32"/>
      <c r="DX246" s="32"/>
      <c r="DY246" s="32"/>
      <c r="DZ246" s="32"/>
      <c r="EA246" s="32"/>
      <c r="EB246" s="32"/>
      <c r="EC246" s="32"/>
      <c r="ED246" s="32"/>
      <c r="EE246" s="32"/>
      <c r="EF246" s="32"/>
      <c r="EG246" s="32"/>
      <c r="EH246" s="32"/>
      <c r="EI246" s="32"/>
      <c r="EJ246" s="32"/>
      <c r="EK246" s="32"/>
      <c r="EL246" s="32"/>
      <c r="EM246" s="32"/>
      <c r="EN246" s="32"/>
      <c r="EO246" s="32"/>
      <c r="EP246" s="32"/>
      <c r="EQ246" s="32"/>
      <c r="ER246" s="32"/>
      <c r="ES246" s="32"/>
      <c r="ET246" s="32"/>
      <c r="EU246" s="32"/>
      <c r="EV246" s="32"/>
      <c r="EW246" s="32"/>
      <c r="EX246" s="32"/>
      <c r="EY246" s="32"/>
      <c r="EZ246" s="32"/>
      <c r="FA246" s="32"/>
      <c r="FB246" s="32"/>
      <c r="FC246" s="32"/>
      <c r="FD246" s="32"/>
      <c r="FE246" s="32"/>
      <c r="FF246" s="32"/>
      <c r="FG246" s="32"/>
      <c r="FH246" s="32"/>
      <c r="FI246" s="32"/>
      <c r="FJ246" s="32"/>
      <c r="FK246" s="32"/>
      <c r="FL246" s="32"/>
      <c r="FM246" s="32"/>
      <c r="FN246" s="32"/>
      <c r="FO246" s="32"/>
      <c r="FP246" s="32"/>
      <c r="FQ246" s="32"/>
      <c r="FR246" s="32"/>
      <c r="FS246" s="32"/>
      <c r="FT246" s="32"/>
      <c r="FU246" s="32"/>
      <c r="FV246" s="32"/>
      <c r="FW246" s="32"/>
      <c r="FX246" s="32"/>
      <c r="FY246" s="32"/>
      <c r="FZ246" s="32"/>
      <c r="GA246" s="32"/>
      <c r="GB246" s="32"/>
      <c r="GC246" s="32"/>
      <c r="GD246" s="32"/>
      <c r="GE246" s="32"/>
      <c r="GF246" s="32"/>
      <c r="GG246" s="32"/>
      <c r="GH246" s="32"/>
      <c r="GI246" s="32"/>
      <c r="GJ246" s="32"/>
      <c r="GK246" s="32"/>
      <c r="GL246" s="32"/>
      <c r="GM246" s="32"/>
      <c r="GN246" s="32"/>
      <c r="GO246" s="32"/>
      <c r="GP246" s="32"/>
      <c r="GQ246" s="32"/>
      <c r="GR246" s="32"/>
      <c r="GS246" s="32"/>
      <c r="GT246" s="32"/>
      <c r="GU246" s="32"/>
      <c r="GV246" s="32"/>
      <c r="GW246" s="32"/>
      <c r="GX246" s="32"/>
      <c r="GY246" s="32"/>
      <c r="GZ246" s="32"/>
      <c r="HA246" s="32"/>
      <c r="HB246" s="32"/>
      <c r="HC246" s="32"/>
      <c r="HD246" s="32"/>
      <c r="HE246" s="32"/>
      <c r="HF246" s="32"/>
      <c r="HG246" s="32"/>
      <c r="HH246" s="32"/>
      <c r="HI246" s="32"/>
      <c r="HJ246" s="32"/>
      <c r="HK246" s="32"/>
      <c r="HL246" s="32"/>
      <c r="HM246" s="32"/>
      <c r="HN246" s="32"/>
      <c r="HO246" s="32"/>
      <c r="HP246" s="32"/>
      <c r="HQ246" s="32"/>
      <c r="HR246" s="32"/>
      <c r="HS246" s="32"/>
      <c r="HT246" s="32"/>
      <c r="HU246" s="32"/>
      <c r="HV246" s="32"/>
      <c r="HW246" s="32"/>
      <c r="HX246" s="32"/>
      <c r="HY246" s="32"/>
      <c r="HZ246" s="32"/>
      <c r="IA246" s="32"/>
      <c r="IB246" s="32"/>
      <c r="IC246" s="32"/>
      <c r="ID246" s="32"/>
      <c r="IE246" s="32"/>
      <c r="IF246" s="32"/>
      <c r="IG246" s="32"/>
      <c r="IH246" s="32"/>
      <c r="II246" s="32"/>
      <c r="IJ246" s="32"/>
      <c r="IK246" s="32"/>
      <c r="IL246" s="32"/>
      <c r="IM246" s="32"/>
      <c r="IN246" s="32"/>
      <c r="IO246" s="32"/>
      <c r="IP246" s="32"/>
      <c r="IQ246" s="32"/>
      <c r="IR246" s="32"/>
      <c r="IS246" s="32"/>
      <c r="IT246" s="32"/>
      <c r="IU246" s="32"/>
      <c r="IV246" s="32"/>
    </row>
    <row r="247" spans="1:256" x14ac:dyDescent="0.25">
      <c r="A247" s="2"/>
      <c r="B247" s="32"/>
      <c r="C247" s="19"/>
      <c r="D247" s="32"/>
      <c r="E247" s="32"/>
      <c r="F247" s="32"/>
      <c r="G247" s="32"/>
      <c r="H247" s="32"/>
      <c r="I247" s="32"/>
      <c r="J247" s="32"/>
      <c r="K247" s="32"/>
      <c r="L247" s="32"/>
      <c r="M247" s="32"/>
      <c r="N247" s="32"/>
      <c r="O247" s="32"/>
      <c r="P247" s="32"/>
      <c r="Q247" s="32"/>
      <c r="R247" s="32"/>
      <c r="S247" s="32"/>
      <c r="T247" s="32"/>
      <c r="V247" s="32"/>
      <c r="W247" s="32"/>
      <c r="X247" s="32"/>
      <c r="Y247" s="32"/>
      <c r="Z247" s="32"/>
      <c r="AA247" s="32"/>
      <c r="AB247" s="32"/>
      <c r="AC247" s="32"/>
      <c r="AD247" s="32"/>
      <c r="AE247" s="32"/>
      <c r="AF247" s="32"/>
      <c r="AG247" s="32"/>
      <c r="AH247" s="32"/>
      <c r="AI247" s="32"/>
      <c r="AJ247" s="32"/>
      <c r="AK247" s="32"/>
      <c r="AL247" s="32"/>
      <c r="AM247" s="32"/>
      <c r="AN247" s="32"/>
      <c r="AO247" s="32"/>
      <c r="AP247" s="32"/>
      <c r="AQ247" s="32"/>
      <c r="AR247" s="32"/>
      <c r="AS247" s="32"/>
      <c r="AT247" s="32"/>
      <c r="AU247" s="32"/>
      <c r="AV247" s="32"/>
      <c r="AW247" s="32"/>
      <c r="AX247" s="32"/>
      <c r="AY247" s="32"/>
      <c r="AZ247" s="32"/>
      <c r="BA247" s="32"/>
      <c r="BB247" s="32"/>
      <c r="BC247" s="32"/>
      <c r="BD247" s="32"/>
      <c r="BE247" s="32"/>
      <c r="BF247" s="32"/>
      <c r="BG247" s="32"/>
      <c r="BH247" s="32"/>
      <c r="BI247" s="32"/>
      <c r="BJ247" s="32"/>
      <c r="BK247" s="32"/>
      <c r="BL247" s="32"/>
      <c r="BM247" s="32"/>
      <c r="BN247" s="32"/>
      <c r="BO247" s="32"/>
      <c r="BP247" s="32"/>
      <c r="BQ247" s="32"/>
      <c r="BR247" s="32"/>
      <c r="BS247" s="32"/>
      <c r="BT247" s="32"/>
      <c r="BU247" s="32"/>
      <c r="BV247" s="32"/>
      <c r="BW247" s="32"/>
      <c r="BX247" s="32"/>
      <c r="BY247" s="32"/>
      <c r="BZ247" s="32"/>
      <c r="CA247" s="32"/>
      <c r="CB247" s="32"/>
      <c r="CC247" s="32"/>
      <c r="CD247" s="32"/>
      <c r="CE247" s="32"/>
      <c r="CF247" s="32"/>
      <c r="CG247" s="32"/>
      <c r="CH247" s="32"/>
      <c r="CI247" s="32"/>
      <c r="CJ247" s="32"/>
      <c r="CK247" s="32"/>
      <c r="CL247" s="32"/>
      <c r="CM247" s="32"/>
      <c r="CN247" s="32"/>
      <c r="CO247" s="32"/>
      <c r="CP247" s="32"/>
      <c r="CQ247" s="32"/>
      <c r="CR247" s="32"/>
      <c r="CS247" s="32"/>
      <c r="CT247" s="32"/>
      <c r="CU247" s="32"/>
      <c r="CV247" s="32"/>
      <c r="CW247" s="32"/>
      <c r="CX247" s="32"/>
      <c r="CY247" s="32"/>
      <c r="CZ247" s="32"/>
      <c r="DA247" s="32"/>
      <c r="DB247" s="32"/>
      <c r="DC247" s="32"/>
      <c r="DD247" s="32"/>
      <c r="DE247" s="32"/>
      <c r="DF247" s="32"/>
      <c r="DG247" s="32"/>
      <c r="DH247" s="32"/>
      <c r="DI247" s="32"/>
      <c r="DJ247" s="32"/>
      <c r="DK247" s="32"/>
      <c r="DL247" s="32"/>
      <c r="DM247" s="32"/>
      <c r="DN247" s="32"/>
      <c r="DO247" s="32"/>
      <c r="DP247" s="32"/>
      <c r="DQ247" s="32"/>
      <c r="DR247" s="32"/>
      <c r="DS247" s="32"/>
      <c r="DT247" s="32"/>
      <c r="DU247" s="32"/>
      <c r="DV247" s="32"/>
      <c r="DW247" s="32"/>
      <c r="DX247" s="32"/>
      <c r="DY247" s="32"/>
      <c r="DZ247" s="32"/>
      <c r="EA247" s="32"/>
      <c r="EB247" s="32"/>
      <c r="EC247" s="32"/>
      <c r="ED247" s="32"/>
      <c r="EE247" s="32"/>
      <c r="EF247" s="32"/>
      <c r="EG247" s="32"/>
      <c r="EH247" s="32"/>
      <c r="EI247" s="32"/>
      <c r="EJ247" s="32"/>
      <c r="EK247" s="32"/>
      <c r="EL247" s="32"/>
      <c r="EM247" s="32"/>
      <c r="EN247" s="32"/>
      <c r="EO247" s="32"/>
      <c r="EP247" s="32"/>
      <c r="EQ247" s="32"/>
      <c r="ER247" s="32"/>
      <c r="ES247" s="32"/>
      <c r="ET247" s="32"/>
      <c r="EU247" s="32"/>
      <c r="EV247" s="32"/>
      <c r="EW247" s="32"/>
      <c r="EX247" s="32"/>
      <c r="EY247" s="32"/>
      <c r="EZ247" s="32"/>
      <c r="FA247" s="32"/>
      <c r="FB247" s="32"/>
      <c r="FC247" s="32"/>
      <c r="FD247" s="32"/>
      <c r="FE247" s="32"/>
      <c r="FF247" s="32"/>
      <c r="FG247" s="32"/>
      <c r="FH247" s="32"/>
      <c r="FI247" s="32"/>
      <c r="FJ247" s="32"/>
      <c r="FK247" s="32"/>
      <c r="FL247" s="32"/>
      <c r="FM247" s="32"/>
      <c r="FN247" s="32"/>
      <c r="FO247" s="32"/>
      <c r="FP247" s="32"/>
      <c r="FQ247" s="32"/>
      <c r="FR247" s="32"/>
      <c r="FS247" s="32"/>
      <c r="FT247" s="32"/>
      <c r="FU247" s="32"/>
      <c r="FV247" s="32"/>
      <c r="FW247" s="32"/>
      <c r="FX247" s="32"/>
      <c r="FY247" s="32"/>
      <c r="FZ247" s="32"/>
      <c r="GA247" s="32"/>
      <c r="GB247" s="32"/>
      <c r="GC247" s="32"/>
      <c r="GD247" s="32"/>
      <c r="GE247" s="32"/>
      <c r="GF247" s="32"/>
      <c r="GG247" s="32"/>
      <c r="GH247" s="32"/>
      <c r="GI247" s="32"/>
      <c r="GJ247" s="32"/>
      <c r="GK247" s="32"/>
      <c r="GL247" s="32"/>
      <c r="GM247" s="32"/>
      <c r="GN247" s="32"/>
      <c r="GO247" s="32"/>
      <c r="GP247" s="32"/>
      <c r="GQ247" s="32"/>
      <c r="GR247" s="32"/>
      <c r="GS247" s="32"/>
      <c r="GT247" s="32"/>
      <c r="GU247" s="32"/>
      <c r="GV247" s="32"/>
      <c r="GW247" s="32"/>
      <c r="GX247" s="32"/>
      <c r="GY247" s="32"/>
      <c r="GZ247" s="32"/>
      <c r="HA247" s="32"/>
      <c r="HB247" s="32"/>
      <c r="HC247" s="32"/>
      <c r="HD247" s="32"/>
      <c r="HE247" s="32"/>
      <c r="HF247" s="32"/>
      <c r="HG247" s="32"/>
      <c r="HH247" s="32"/>
      <c r="HI247" s="32"/>
      <c r="HJ247" s="32"/>
      <c r="HK247" s="32"/>
      <c r="HL247" s="32"/>
      <c r="HM247" s="32"/>
      <c r="HN247" s="32"/>
      <c r="HO247" s="32"/>
      <c r="HP247" s="32"/>
      <c r="HQ247" s="32"/>
      <c r="HR247" s="32"/>
      <c r="HS247" s="32"/>
      <c r="HT247" s="32"/>
      <c r="HU247" s="32"/>
      <c r="HV247" s="32"/>
      <c r="HW247" s="32"/>
      <c r="HX247" s="32"/>
      <c r="HY247" s="32"/>
      <c r="HZ247" s="32"/>
      <c r="IA247" s="32"/>
      <c r="IB247" s="32"/>
      <c r="IC247" s="32"/>
      <c r="ID247" s="32"/>
      <c r="IE247" s="32"/>
      <c r="IF247" s="32"/>
      <c r="IG247" s="32"/>
      <c r="IH247" s="32"/>
      <c r="II247" s="32"/>
      <c r="IJ247" s="32"/>
      <c r="IK247" s="32"/>
      <c r="IL247" s="32"/>
      <c r="IM247" s="32"/>
      <c r="IN247" s="32"/>
      <c r="IO247" s="32"/>
      <c r="IP247" s="32"/>
      <c r="IQ247" s="32"/>
      <c r="IR247" s="32"/>
      <c r="IS247" s="32"/>
      <c r="IT247" s="32"/>
      <c r="IU247" s="32"/>
      <c r="IV247" s="32"/>
    </row>
    <row r="248" spans="1:256" x14ac:dyDescent="0.25">
      <c r="A248" s="2"/>
      <c r="B248" s="32"/>
      <c r="C248" s="19"/>
      <c r="D248" s="32"/>
      <c r="E248" s="32"/>
      <c r="F248" s="32"/>
      <c r="G248" s="32"/>
      <c r="H248" s="32"/>
      <c r="I248" s="32"/>
      <c r="J248" s="32"/>
      <c r="K248" s="32"/>
      <c r="L248" s="32"/>
      <c r="M248" s="32"/>
      <c r="N248" s="32"/>
      <c r="O248" s="32"/>
      <c r="P248" s="32"/>
      <c r="Q248" s="32"/>
      <c r="R248" s="32"/>
      <c r="S248" s="32"/>
      <c r="T248" s="32"/>
      <c r="V248" s="32"/>
      <c r="W248" s="32"/>
      <c r="X248" s="32"/>
      <c r="Y248" s="32"/>
      <c r="Z248" s="32"/>
      <c r="AA248" s="32"/>
      <c r="AB248" s="32"/>
      <c r="AC248" s="32"/>
      <c r="AD248" s="32"/>
      <c r="AE248" s="32"/>
      <c r="AF248" s="32"/>
      <c r="AG248" s="32"/>
      <c r="AH248" s="32"/>
      <c r="AI248" s="32"/>
      <c r="AJ248" s="32"/>
      <c r="AK248" s="32"/>
      <c r="AL248" s="32"/>
      <c r="AM248" s="32"/>
      <c r="AN248" s="32"/>
      <c r="AO248" s="32"/>
      <c r="AP248" s="32"/>
      <c r="AQ248" s="32"/>
      <c r="AR248" s="32"/>
      <c r="AS248" s="32"/>
      <c r="AT248" s="32"/>
      <c r="AU248" s="32"/>
      <c r="AV248" s="32"/>
      <c r="AW248" s="32"/>
      <c r="AX248" s="32"/>
      <c r="AY248" s="32"/>
      <c r="AZ248" s="32"/>
      <c r="BA248" s="32"/>
      <c r="BB248" s="32"/>
      <c r="BC248" s="32"/>
      <c r="BD248" s="32"/>
      <c r="BE248" s="32"/>
      <c r="BF248" s="32"/>
      <c r="BG248" s="32"/>
      <c r="BH248" s="32"/>
      <c r="BI248" s="32"/>
      <c r="BJ248" s="32"/>
      <c r="BK248" s="32"/>
      <c r="BL248" s="32"/>
      <c r="BM248" s="32"/>
      <c r="BN248" s="32"/>
      <c r="BO248" s="32"/>
      <c r="BP248" s="32"/>
      <c r="BQ248" s="32"/>
      <c r="BR248" s="32"/>
      <c r="BS248" s="32"/>
      <c r="BT248" s="32"/>
      <c r="BU248" s="32"/>
      <c r="BV248" s="32"/>
      <c r="BW248" s="32"/>
      <c r="BX248" s="32"/>
      <c r="BY248" s="32"/>
      <c r="BZ248" s="32"/>
      <c r="CA248" s="32"/>
      <c r="CB248" s="32"/>
      <c r="CC248" s="32"/>
      <c r="CD248" s="32"/>
      <c r="CE248" s="32"/>
      <c r="CF248" s="32"/>
      <c r="CG248" s="32"/>
      <c r="CH248" s="32"/>
      <c r="CI248" s="32"/>
      <c r="CJ248" s="32"/>
      <c r="CK248" s="32"/>
      <c r="CL248" s="32"/>
      <c r="CM248" s="32"/>
      <c r="CN248" s="32"/>
      <c r="CO248" s="32"/>
      <c r="CP248" s="32"/>
      <c r="CQ248" s="32"/>
      <c r="CR248" s="32"/>
      <c r="CS248" s="32"/>
      <c r="CT248" s="32"/>
      <c r="CU248" s="32"/>
      <c r="CV248" s="32"/>
      <c r="CW248" s="32"/>
      <c r="CX248" s="32"/>
      <c r="CY248" s="32"/>
      <c r="CZ248" s="32"/>
      <c r="DA248" s="32"/>
      <c r="DB248" s="32"/>
      <c r="DC248" s="32"/>
      <c r="DD248" s="32"/>
      <c r="DE248" s="32"/>
      <c r="DF248" s="32"/>
      <c r="DG248" s="32"/>
      <c r="DH248" s="32"/>
      <c r="DI248" s="32"/>
      <c r="DJ248" s="32"/>
      <c r="DK248" s="32"/>
      <c r="DL248" s="32"/>
      <c r="DM248" s="32"/>
      <c r="DN248" s="32"/>
      <c r="DO248" s="32"/>
      <c r="DP248" s="32"/>
      <c r="DQ248" s="32"/>
      <c r="DR248" s="32"/>
      <c r="DS248" s="32"/>
      <c r="DT248" s="32"/>
      <c r="DU248" s="32"/>
      <c r="DV248" s="32"/>
      <c r="DW248" s="32"/>
      <c r="DX248" s="32"/>
      <c r="DY248" s="32"/>
      <c r="DZ248" s="32"/>
      <c r="EA248" s="32"/>
      <c r="EB248" s="32"/>
      <c r="EC248" s="32"/>
      <c r="ED248" s="32"/>
      <c r="EE248" s="32"/>
      <c r="EF248" s="32"/>
      <c r="EG248" s="32"/>
      <c r="EH248" s="32"/>
      <c r="EI248" s="32"/>
      <c r="EJ248" s="32"/>
      <c r="EK248" s="32"/>
      <c r="EL248" s="32"/>
      <c r="EM248" s="32"/>
      <c r="EN248" s="32"/>
      <c r="EO248" s="32"/>
      <c r="EP248" s="32"/>
      <c r="EQ248" s="32"/>
      <c r="ER248" s="32"/>
      <c r="ES248" s="32"/>
      <c r="ET248" s="32"/>
      <c r="EU248" s="32"/>
      <c r="EV248" s="32"/>
      <c r="EW248" s="32"/>
      <c r="EX248" s="32"/>
      <c r="EY248" s="32"/>
      <c r="EZ248" s="32"/>
      <c r="FA248" s="32"/>
      <c r="FB248" s="32"/>
      <c r="FC248" s="32"/>
      <c r="FD248" s="32"/>
      <c r="FE248" s="32"/>
      <c r="FF248" s="32"/>
      <c r="FG248" s="32"/>
      <c r="FH248" s="32"/>
      <c r="FI248" s="32"/>
      <c r="FJ248" s="32"/>
      <c r="FK248" s="32"/>
      <c r="FL248" s="32"/>
      <c r="FM248" s="32"/>
      <c r="FN248" s="32"/>
      <c r="FO248" s="32"/>
      <c r="FP248" s="32"/>
      <c r="FQ248" s="32"/>
      <c r="FR248" s="32"/>
      <c r="FS248" s="32"/>
      <c r="FT248" s="32"/>
      <c r="FU248" s="32"/>
      <c r="FV248" s="32"/>
      <c r="FW248" s="32"/>
      <c r="FX248" s="32"/>
      <c r="FY248" s="32"/>
      <c r="FZ248" s="32"/>
      <c r="GA248" s="32"/>
      <c r="GB248" s="32"/>
      <c r="GC248" s="32"/>
      <c r="GD248" s="32"/>
      <c r="GE248" s="32"/>
      <c r="GF248" s="32"/>
      <c r="GG248" s="32"/>
      <c r="GH248" s="32"/>
      <c r="GI248" s="32"/>
      <c r="GJ248" s="32"/>
      <c r="GK248" s="32"/>
      <c r="GL248" s="32"/>
      <c r="GM248" s="32"/>
      <c r="GN248" s="32"/>
      <c r="GO248" s="32"/>
      <c r="GP248" s="32"/>
      <c r="GQ248" s="32"/>
      <c r="GR248" s="32"/>
      <c r="GS248" s="32"/>
      <c r="GT248" s="32"/>
      <c r="GU248" s="32"/>
      <c r="GV248" s="32"/>
      <c r="GW248" s="32"/>
      <c r="GX248" s="32"/>
      <c r="GY248" s="32"/>
      <c r="GZ248" s="32"/>
      <c r="HA248" s="32"/>
      <c r="HB248" s="32"/>
      <c r="HC248" s="32"/>
      <c r="HD248" s="32"/>
      <c r="HE248" s="32"/>
      <c r="HF248" s="32"/>
      <c r="HG248" s="32"/>
      <c r="HH248" s="32"/>
      <c r="HI248" s="32"/>
      <c r="HJ248" s="32"/>
      <c r="HK248" s="32"/>
      <c r="HL248" s="32"/>
      <c r="HM248" s="32"/>
      <c r="HN248" s="32"/>
      <c r="HO248" s="32"/>
      <c r="HP248" s="32"/>
      <c r="HQ248" s="32"/>
      <c r="HR248" s="32"/>
      <c r="HS248" s="32"/>
      <c r="HT248" s="32"/>
      <c r="HU248" s="32"/>
      <c r="HV248" s="32"/>
      <c r="HW248" s="32"/>
      <c r="HX248" s="32"/>
      <c r="HY248" s="32"/>
      <c r="HZ248" s="32"/>
      <c r="IA248" s="32"/>
      <c r="IB248" s="32"/>
      <c r="IC248" s="32"/>
      <c r="ID248" s="32"/>
      <c r="IE248" s="32"/>
      <c r="IF248" s="32"/>
      <c r="IG248" s="32"/>
      <c r="IH248" s="32"/>
      <c r="II248" s="32"/>
      <c r="IJ248" s="32"/>
      <c r="IK248" s="32"/>
      <c r="IL248" s="32"/>
      <c r="IM248" s="32"/>
      <c r="IN248" s="32"/>
      <c r="IO248" s="32"/>
      <c r="IP248" s="32"/>
      <c r="IQ248" s="32"/>
      <c r="IR248" s="32"/>
      <c r="IS248" s="32"/>
      <c r="IT248" s="32"/>
      <c r="IU248" s="32"/>
      <c r="IV248" s="32"/>
    </row>
    <row r="249" spans="1:256" x14ac:dyDescent="0.25">
      <c r="A249" s="2"/>
      <c r="B249" s="32"/>
      <c r="C249" s="19"/>
      <c r="D249" s="32"/>
      <c r="E249" s="32"/>
      <c r="F249" s="32"/>
      <c r="G249" s="32"/>
      <c r="H249" s="32"/>
      <c r="I249" s="32"/>
      <c r="J249" s="32"/>
      <c r="K249" s="32"/>
      <c r="L249" s="32"/>
      <c r="M249" s="32"/>
      <c r="N249" s="32"/>
      <c r="O249" s="32"/>
      <c r="P249" s="32"/>
      <c r="Q249" s="32"/>
      <c r="R249" s="32"/>
      <c r="S249" s="32"/>
      <c r="T249" s="32"/>
      <c r="V249" s="32"/>
      <c r="W249" s="32"/>
      <c r="X249" s="32"/>
      <c r="Y249" s="32"/>
      <c r="Z249" s="32"/>
      <c r="AA249" s="32"/>
      <c r="AB249" s="32"/>
      <c r="AC249" s="32"/>
      <c r="AD249" s="32"/>
      <c r="AE249" s="32"/>
      <c r="AF249" s="32"/>
      <c r="AG249" s="32"/>
      <c r="AH249" s="32"/>
      <c r="AI249" s="32"/>
      <c r="AJ249" s="32"/>
      <c r="AK249" s="32"/>
      <c r="AL249" s="32"/>
      <c r="AM249" s="32"/>
      <c r="AN249" s="32"/>
      <c r="AO249" s="32"/>
      <c r="AP249" s="32"/>
      <c r="AQ249" s="32"/>
      <c r="AR249" s="32"/>
      <c r="AS249" s="32"/>
      <c r="AT249" s="32"/>
      <c r="AU249" s="32"/>
      <c r="AV249" s="32"/>
      <c r="AW249" s="32"/>
      <c r="AX249" s="32"/>
      <c r="AY249" s="32"/>
      <c r="AZ249" s="32"/>
      <c r="BA249" s="32"/>
      <c r="BB249" s="32"/>
      <c r="BC249" s="32"/>
      <c r="BD249" s="32"/>
      <c r="BE249" s="32"/>
      <c r="BF249" s="32"/>
      <c r="BG249" s="32"/>
      <c r="BH249" s="32"/>
      <c r="BI249" s="32"/>
      <c r="BJ249" s="32"/>
      <c r="BK249" s="32"/>
      <c r="BL249" s="32"/>
      <c r="BM249" s="32"/>
      <c r="BN249" s="32"/>
      <c r="BO249" s="32"/>
      <c r="BP249" s="32"/>
      <c r="BQ249" s="32"/>
      <c r="BR249" s="32"/>
      <c r="BS249" s="32"/>
      <c r="BT249" s="32"/>
      <c r="BU249" s="32"/>
      <c r="BV249" s="32"/>
      <c r="BW249" s="32"/>
      <c r="BX249" s="32"/>
      <c r="BY249" s="32"/>
      <c r="BZ249" s="32"/>
      <c r="CA249" s="32"/>
      <c r="CB249" s="32"/>
      <c r="CC249" s="32"/>
      <c r="CD249" s="32"/>
      <c r="CE249" s="32"/>
      <c r="CF249" s="32"/>
      <c r="CG249" s="32"/>
      <c r="CH249" s="32"/>
      <c r="CI249" s="32"/>
      <c r="CJ249" s="32"/>
      <c r="CK249" s="32"/>
      <c r="CL249" s="32"/>
      <c r="CM249" s="32"/>
      <c r="CN249" s="32"/>
      <c r="CO249" s="32"/>
      <c r="CP249" s="32"/>
      <c r="CQ249" s="32"/>
      <c r="CR249" s="32"/>
      <c r="CS249" s="32"/>
      <c r="CT249" s="32"/>
      <c r="CU249" s="32"/>
      <c r="CV249" s="32"/>
      <c r="CW249" s="32"/>
      <c r="CX249" s="32"/>
      <c r="CY249" s="32"/>
      <c r="CZ249" s="32"/>
      <c r="DA249" s="32"/>
      <c r="DB249" s="32"/>
      <c r="DC249" s="32"/>
      <c r="DD249" s="32"/>
      <c r="DE249" s="32"/>
      <c r="DF249" s="32"/>
      <c r="DG249" s="32"/>
      <c r="DH249" s="32"/>
      <c r="DI249" s="32"/>
      <c r="DJ249" s="32"/>
      <c r="DK249" s="32"/>
      <c r="DL249" s="32"/>
      <c r="DM249" s="32"/>
      <c r="DN249" s="32"/>
      <c r="DO249" s="32"/>
      <c r="DP249" s="32"/>
      <c r="DQ249" s="32"/>
      <c r="DR249" s="32"/>
      <c r="DS249" s="32"/>
      <c r="DT249" s="32"/>
      <c r="DU249" s="32"/>
      <c r="DV249" s="32"/>
      <c r="DW249" s="32"/>
      <c r="DX249" s="32"/>
      <c r="DY249" s="32"/>
      <c r="DZ249" s="32"/>
      <c r="EA249" s="32"/>
      <c r="EB249" s="32"/>
      <c r="EC249" s="32"/>
      <c r="ED249" s="32"/>
      <c r="EE249" s="32"/>
      <c r="EF249" s="32"/>
      <c r="EG249" s="32"/>
      <c r="EH249" s="32"/>
      <c r="EI249" s="32"/>
      <c r="EJ249" s="32"/>
      <c r="EK249" s="32"/>
      <c r="EL249" s="32"/>
      <c r="EM249" s="32"/>
      <c r="EN249" s="32"/>
      <c r="EO249" s="32"/>
      <c r="EP249" s="32"/>
      <c r="EQ249" s="32"/>
      <c r="ER249" s="32"/>
      <c r="ES249" s="32"/>
      <c r="ET249" s="32"/>
      <c r="EU249" s="32"/>
      <c r="EV249" s="32"/>
      <c r="EW249" s="32"/>
      <c r="EX249" s="32"/>
      <c r="EY249" s="32"/>
      <c r="EZ249" s="32"/>
      <c r="FA249" s="32"/>
      <c r="FB249" s="32"/>
      <c r="FC249" s="32"/>
      <c r="FD249" s="32"/>
      <c r="FE249" s="32"/>
      <c r="FF249" s="32"/>
      <c r="FG249" s="32"/>
      <c r="FH249" s="32"/>
      <c r="FI249" s="32"/>
      <c r="FJ249" s="32"/>
      <c r="FK249" s="32"/>
      <c r="FL249" s="32"/>
      <c r="FM249" s="32"/>
      <c r="FN249" s="32"/>
      <c r="FO249" s="32"/>
      <c r="FP249" s="32"/>
      <c r="FQ249" s="32"/>
      <c r="FR249" s="32"/>
      <c r="FS249" s="32"/>
      <c r="FT249" s="32"/>
      <c r="FU249" s="32"/>
      <c r="FV249" s="32"/>
      <c r="FW249" s="32"/>
      <c r="FX249" s="32"/>
      <c r="FY249" s="32"/>
      <c r="FZ249" s="32"/>
      <c r="GA249" s="32"/>
      <c r="GB249" s="32"/>
      <c r="GC249" s="32"/>
      <c r="GD249" s="32"/>
      <c r="GE249" s="32"/>
      <c r="GF249" s="32"/>
      <c r="GG249" s="32"/>
      <c r="GH249" s="32"/>
      <c r="GI249" s="32"/>
      <c r="GJ249" s="32"/>
      <c r="GK249" s="32"/>
      <c r="GL249" s="32"/>
      <c r="GM249" s="32"/>
      <c r="GN249" s="32"/>
      <c r="GO249" s="32"/>
      <c r="GP249" s="32"/>
      <c r="GQ249" s="32"/>
      <c r="GR249" s="32"/>
      <c r="GS249" s="32"/>
      <c r="GT249" s="32"/>
      <c r="GU249" s="32"/>
      <c r="GV249" s="32"/>
      <c r="GW249" s="32"/>
      <c r="GX249" s="32"/>
      <c r="GY249" s="32"/>
      <c r="GZ249" s="32"/>
      <c r="HA249" s="32"/>
      <c r="HB249" s="32"/>
      <c r="HC249" s="32"/>
      <c r="HD249" s="32"/>
      <c r="HE249" s="32"/>
      <c r="HF249" s="32"/>
      <c r="HG249" s="32"/>
      <c r="HH249" s="32"/>
      <c r="HI249" s="32"/>
      <c r="HJ249" s="32"/>
      <c r="HK249" s="32"/>
      <c r="HL249" s="32"/>
      <c r="HM249" s="32"/>
      <c r="HN249" s="32"/>
      <c r="HO249" s="32"/>
      <c r="HP249" s="32"/>
      <c r="HQ249" s="32"/>
      <c r="HR249" s="32"/>
      <c r="HS249" s="32"/>
      <c r="HT249" s="32"/>
      <c r="HU249" s="32"/>
      <c r="HV249" s="32"/>
      <c r="HW249" s="32"/>
      <c r="HX249" s="32"/>
      <c r="HY249" s="32"/>
      <c r="HZ249" s="32"/>
      <c r="IA249" s="32"/>
      <c r="IB249" s="32"/>
      <c r="IC249" s="32"/>
      <c r="ID249" s="32"/>
      <c r="IE249" s="32"/>
      <c r="IF249" s="32"/>
      <c r="IG249" s="32"/>
      <c r="IH249" s="32"/>
      <c r="II249" s="32"/>
      <c r="IJ249" s="32"/>
      <c r="IK249" s="32"/>
      <c r="IL249" s="32"/>
      <c r="IM249" s="32"/>
      <c r="IN249" s="32"/>
      <c r="IO249" s="32"/>
      <c r="IP249" s="32"/>
      <c r="IQ249" s="32"/>
      <c r="IR249" s="32"/>
      <c r="IS249" s="32"/>
      <c r="IT249" s="32"/>
      <c r="IU249" s="32"/>
      <c r="IV249" s="32"/>
    </row>
    <row r="250" spans="1:256" x14ac:dyDescent="0.25">
      <c r="A250" s="2"/>
      <c r="B250" s="32"/>
      <c r="C250" s="19"/>
      <c r="D250" s="32"/>
      <c r="E250" s="32"/>
      <c r="F250" s="32"/>
      <c r="G250" s="32"/>
      <c r="H250" s="32"/>
      <c r="I250" s="32"/>
      <c r="J250" s="32"/>
      <c r="K250" s="32"/>
      <c r="L250" s="32"/>
      <c r="M250" s="32"/>
      <c r="N250" s="32"/>
      <c r="O250" s="32"/>
      <c r="P250" s="32"/>
      <c r="Q250" s="32"/>
      <c r="R250" s="32"/>
      <c r="S250" s="32"/>
      <c r="T250" s="32"/>
      <c r="V250" s="32"/>
      <c r="W250" s="32"/>
      <c r="X250" s="32"/>
      <c r="Y250" s="32"/>
      <c r="Z250" s="32"/>
      <c r="AA250" s="32"/>
      <c r="AB250" s="32"/>
      <c r="AC250" s="32"/>
      <c r="AD250" s="32"/>
      <c r="AE250" s="32"/>
      <c r="AF250" s="32"/>
      <c r="AG250" s="32"/>
      <c r="AH250" s="32"/>
      <c r="AI250" s="32"/>
      <c r="AJ250" s="32"/>
      <c r="AK250" s="32"/>
      <c r="AL250" s="32"/>
      <c r="AM250" s="32"/>
      <c r="AN250" s="32"/>
      <c r="AO250" s="32"/>
      <c r="AP250" s="32"/>
      <c r="AQ250" s="32"/>
      <c r="AR250" s="32"/>
      <c r="AS250" s="32"/>
      <c r="AT250" s="32"/>
      <c r="AU250" s="32"/>
      <c r="AV250" s="32"/>
      <c r="AW250" s="32"/>
      <c r="AX250" s="32"/>
      <c r="AY250" s="32"/>
      <c r="AZ250" s="32"/>
      <c r="BA250" s="32"/>
      <c r="BB250" s="32"/>
      <c r="BC250" s="32"/>
      <c r="BD250" s="32"/>
      <c r="BE250" s="32"/>
      <c r="BF250" s="32"/>
      <c r="BG250" s="32"/>
      <c r="BH250" s="32"/>
      <c r="BI250" s="32"/>
      <c r="BJ250" s="32"/>
      <c r="BK250" s="32"/>
      <c r="BL250" s="32"/>
      <c r="BM250" s="32"/>
      <c r="BN250" s="32"/>
      <c r="BO250" s="32"/>
      <c r="BP250" s="32"/>
      <c r="BQ250" s="32"/>
      <c r="BR250" s="32"/>
      <c r="BS250" s="32"/>
      <c r="BT250" s="32"/>
      <c r="BU250" s="32"/>
      <c r="BV250" s="32"/>
      <c r="BW250" s="32"/>
      <c r="BX250" s="32"/>
      <c r="BY250" s="32"/>
      <c r="BZ250" s="32"/>
      <c r="CA250" s="32"/>
      <c r="CB250" s="32"/>
      <c r="CC250" s="32"/>
      <c r="CD250" s="32"/>
      <c r="CE250" s="32"/>
      <c r="CF250" s="32"/>
      <c r="CG250" s="32"/>
      <c r="CH250" s="32"/>
      <c r="CI250" s="32"/>
      <c r="CJ250" s="32"/>
      <c r="CK250" s="32"/>
      <c r="CL250" s="32"/>
      <c r="CM250" s="32"/>
      <c r="CN250" s="32"/>
      <c r="CO250" s="32"/>
      <c r="CP250" s="32"/>
      <c r="CQ250" s="32"/>
      <c r="CR250" s="32"/>
      <c r="CS250" s="32"/>
      <c r="CT250" s="32"/>
      <c r="CU250" s="32"/>
      <c r="CV250" s="32"/>
      <c r="CW250" s="32"/>
      <c r="CX250" s="32"/>
      <c r="CY250" s="32"/>
      <c r="CZ250" s="32"/>
      <c r="DA250" s="32"/>
      <c r="DB250" s="32"/>
      <c r="DC250" s="32"/>
      <c r="DD250" s="32"/>
      <c r="DE250" s="32"/>
      <c r="DF250" s="32"/>
      <c r="DG250" s="32"/>
      <c r="DH250" s="32"/>
      <c r="DI250" s="32"/>
      <c r="DJ250" s="32"/>
      <c r="DK250" s="32"/>
      <c r="DL250" s="32"/>
      <c r="DM250" s="32"/>
      <c r="DN250" s="32"/>
      <c r="DO250" s="32"/>
      <c r="DP250" s="32"/>
      <c r="DQ250" s="32"/>
      <c r="DR250" s="32"/>
      <c r="DS250" s="32"/>
      <c r="DT250" s="32"/>
      <c r="DU250" s="32"/>
      <c r="DV250" s="32"/>
      <c r="DW250" s="32"/>
      <c r="DX250" s="32"/>
      <c r="DY250" s="32"/>
      <c r="DZ250" s="32"/>
      <c r="EA250" s="32"/>
      <c r="EB250" s="32"/>
      <c r="EC250" s="32"/>
      <c r="ED250" s="32"/>
      <c r="EE250" s="32"/>
      <c r="EF250" s="32"/>
      <c r="EG250" s="32"/>
      <c r="EH250" s="32"/>
      <c r="EI250" s="32"/>
      <c r="EJ250" s="32"/>
      <c r="EK250" s="32"/>
      <c r="EL250" s="32"/>
      <c r="EM250" s="32"/>
      <c r="EN250" s="32"/>
      <c r="EO250" s="32"/>
      <c r="EP250" s="32"/>
      <c r="EQ250" s="32"/>
      <c r="ER250" s="32"/>
      <c r="ES250" s="32"/>
      <c r="ET250" s="32"/>
      <c r="EU250" s="32"/>
      <c r="EV250" s="32"/>
      <c r="EW250" s="32"/>
      <c r="EX250" s="32"/>
      <c r="EY250" s="32"/>
      <c r="EZ250" s="32"/>
      <c r="FA250" s="32"/>
      <c r="FB250" s="32"/>
      <c r="FC250" s="32"/>
      <c r="FD250" s="32"/>
      <c r="FE250" s="32"/>
      <c r="FF250" s="32"/>
      <c r="FG250" s="32"/>
      <c r="FH250" s="32"/>
      <c r="FI250" s="32"/>
      <c r="FJ250" s="32"/>
      <c r="FK250" s="32"/>
      <c r="FL250" s="32"/>
      <c r="FM250" s="32"/>
      <c r="FN250" s="32"/>
      <c r="FO250" s="32"/>
      <c r="FP250" s="32"/>
      <c r="FQ250" s="32"/>
      <c r="FR250" s="32"/>
      <c r="FS250" s="32"/>
      <c r="FT250" s="32"/>
      <c r="FU250" s="32"/>
      <c r="FV250" s="32"/>
      <c r="FW250" s="32"/>
      <c r="FX250" s="32"/>
      <c r="FY250" s="32"/>
      <c r="FZ250" s="32"/>
      <c r="GA250" s="32"/>
      <c r="GB250" s="32"/>
      <c r="GC250" s="32"/>
      <c r="GD250" s="32"/>
      <c r="GE250" s="32"/>
      <c r="GF250" s="32"/>
      <c r="GG250" s="32"/>
      <c r="GH250" s="32"/>
      <c r="GI250" s="32"/>
      <c r="GJ250" s="32"/>
      <c r="GK250" s="32"/>
      <c r="GL250" s="32"/>
      <c r="GM250" s="32"/>
      <c r="GN250" s="32"/>
      <c r="GO250" s="32"/>
      <c r="GP250" s="32"/>
      <c r="GQ250" s="32"/>
      <c r="GR250" s="32"/>
      <c r="GS250" s="32"/>
      <c r="GT250" s="32"/>
      <c r="GU250" s="32"/>
      <c r="GV250" s="32"/>
      <c r="GW250" s="32"/>
      <c r="GX250" s="32"/>
      <c r="GY250" s="32"/>
      <c r="GZ250" s="32"/>
      <c r="HA250" s="32"/>
      <c r="HB250" s="32"/>
      <c r="HC250" s="32"/>
      <c r="HD250" s="32"/>
      <c r="HE250" s="32"/>
      <c r="HF250" s="32"/>
      <c r="HG250" s="32"/>
      <c r="HH250" s="32"/>
      <c r="HI250" s="32"/>
      <c r="HJ250" s="32"/>
      <c r="HK250" s="32"/>
      <c r="HL250" s="32"/>
      <c r="HM250" s="32"/>
      <c r="HN250" s="32"/>
      <c r="HO250" s="32"/>
      <c r="HP250" s="32"/>
      <c r="HQ250" s="32"/>
      <c r="HR250" s="32"/>
      <c r="HS250" s="32"/>
      <c r="HT250" s="32"/>
      <c r="HU250" s="32"/>
      <c r="HV250" s="32"/>
      <c r="HW250" s="32"/>
      <c r="HX250" s="32"/>
      <c r="HY250" s="32"/>
      <c r="HZ250" s="32"/>
      <c r="IA250" s="32"/>
      <c r="IB250" s="32"/>
      <c r="IC250" s="32"/>
      <c r="ID250" s="32"/>
      <c r="IE250" s="32"/>
      <c r="IF250" s="32"/>
      <c r="IG250" s="32"/>
      <c r="IH250" s="32"/>
      <c r="II250" s="32"/>
      <c r="IJ250" s="32"/>
      <c r="IK250" s="32"/>
      <c r="IL250" s="32"/>
      <c r="IM250" s="32"/>
      <c r="IN250" s="32"/>
      <c r="IO250" s="32"/>
      <c r="IP250" s="32"/>
      <c r="IQ250" s="32"/>
      <c r="IR250" s="32"/>
      <c r="IS250" s="32"/>
      <c r="IT250" s="32"/>
      <c r="IU250" s="32"/>
      <c r="IV250" s="32"/>
    </row>
    <row r="251" spans="1:256" x14ac:dyDescent="0.25">
      <c r="A251" s="2"/>
      <c r="B251" s="32"/>
      <c r="C251" s="19"/>
      <c r="D251" s="32"/>
      <c r="E251" s="32"/>
      <c r="F251" s="32"/>
      <c r="G251" s="32"/>
      <c r="H251" s="32"/>
      <c r="I251" s="32"/>
      <c r="J251" s="32"/>
      <c r="K251" s="32"/>
      <c r="L251" s="32"/>
      <c r="M251" s="32"/>
      <c r="N251" s="32"/>
      <c r="O251" s="32"/>
      <c r="P251" s="32"/>
      <c r="Q251" s="32"/>
      <c r="R251" s="32"/>
      <c r="S251" s="32"/>
      <c r="T251" s="32"/>
      <c r="V251" s="32"/>
      <c r="W251" s="32"/>
      <c r="X251" s="32"/>
      <c r="Y251" s="32"/>
      <c r="Z251" s="32"/>
      <c r="AA251" s="32"/>
      <c r="AB251" s="32"/>
      <c r="AC251" s="32"/>
      <c r="AD251" s="32"/>
      <c r="AE251" s="32"/>
      <c r="AF251" s="32"/>
      <c r="AG251" s="32"/>
      <c r="AH251" s="32"/>
      <c r="AI251" s="32"/>
      <c r="AJ251" s="32"/>
      <c r="AK251" s="32"/>
      <c r="AL251" s="32"/>
      <c r="AM251" s="32"/>
      <c r="AN251" s="32"/>
      <c r="AO251" s="32"/>
      <c r="AP251" s="32"/>
      <c r="AQ251" s="32"/>
      <c r="AR251" s="32"/>
      <c r="AS251" s="32"/>
      <c r="AT251" s="32"/>
      <c r="AU251" s="32"/>
      <c r="AV251" s="32"/>
      <c r="AW251" s="32"/>
      <c r="AX251" s="32"/>
      <c r="AY251" s="32"/>
      <c r="AZ251" s="32"/>
      <c r="BA251" s="32"/>
      <c r="BB251" s="32"/>
      <c r="BC251" s="32"/>
      <c r="BD251" s="32"/>
      <c r="BE251" s="32"/>
      <c r="BF251" s="32"/>
      <c r="BG251" s="32"/>
      <c r="BH251" s="32"/>
      <c r="BI251" s="32"/>
      <c r="BJ251" s="32"/>
      <c r="BK251" s="32"/>
      <c r="BL251" s="32"/>
      <c r="BM251" s="32"/>
      <c r="BN251" s="32"/>
      <c r="BO251" s="32"/>
      <c r="BP251" s="32"/>
      <c r="BQ251" s="32"/>
      <c r="BR251" s="32"/>
      <c r="BS251" s="32"/>
      <c r="BT251" s="32"/>
      <c r="BU251" s="32"/>
      <c r="BV251" s="32"/>
      <c r="BW251" s="32"/>
      <c r="BX251" s="32"/>
      <c r="BY251" s="32"/>
      <c r="BZ251" s="32"/>
      <c r="CA251" s="32"/>
      <c r="CB251" s="32"/>
      <c r="CC251" s="32"/>
      <c r="CD251" s="32"/>
      <c r="CE251" s="32"/>
      <c r="CF251" s="32"/>
      <c r="CG251" s="32"/>
      <c r="CH251" s="32"/>
      <c r="CI251" s="32"/>
      <c r="CJ251" s="32"/>
      <c r="CK251" s="32"/>
      <c r="CL251" s="32"/>
      <c r="CM251" s="32"/>
      <c r="CN251" s="32"/>
      <c r="CO251" s="32"/>
      <c r="CP251" s="32"/>
      <c r="CQ251" s="32"/>
      <c r="CR251" s="32"/>
      <c r="CS251" s="32"/>
      <c r="CT251" s="32"/>
      <c r="CU251" s="32"/>
      <c r="CV251" s="32"/>
      <c r="CW251" s="32"/>
      <c r="CX251" s="32"/>
      <c r="CY251" s="32"/>
      <c r="CZ251" s="32"/>
      <c r="DA251" s="32"/>
      <c r="DB251" s="32"/>
      <c r="DC251" s="32"/>
      <c r="DD251" s="32"/>
      <c r="DE251" s="32"/>
      <c r="DF251" s="32"/>
      <c r="DG251" s="32"/>
      <c r="DH251" s="32"/>
      <c r="DI251" s="32"/>
      <c r="DJ251" s="32"/>
      <c r="DK251" s="32"/>
      <c r="DL251" s="32"/>
      <c r="DM251" s="32"/>
      <c r="DN251" s="32"/>
      <c r="DO251" s="32"/>
      <c r="DP251" s="32"/>
      <c r="DQ251" s="32"/>
      <c r="DR251" s="32"/>
      <c r="DS251" s="32"/>
      <c r="DT251" s="32"/>
      <c r="DU251" s="32"/>
      <c r="DV251" s="32"/>
      <c r="DW251" s="32"/>
      <c r="DX251" s="32"/>
      <c r="DY251" s="32"/>
      <c r="DZ251" s="32"/>
      <c r="EA251" s="32"/>
      <c r="EB251" s="32"/>
      <c r="EC251" s="32"/>
      <c r="ED251" s="32"/>
      <c r="EE251" s="32"/>
      <c r="EF251" s="32"/>
      <c r="EG251" s="32"/>
      <c r="EH251" s="32"/>
      <c r="EI251" s="32"/>
      <c r="EJ251" s="32"/>
      <c r="EK251" s="32"/>
      <c r="EL251" s="32"/>
      <c r="EM251" s="32"/>
      <c r="EN251" s="32"/>
      <c r="EO251" s="32"/>
      <c r="EP251" s="32"/>
      <c r="EQ251" s="32"/>
      <c r="ER251" s="32"/>
      <c r="ES251" s="32"/>
      <c r="ET251" s="32"/>
      <c r="EU251" s="32"/>
      <c r="EV251" s="32"/>
      <c r="EW251" s="32"/>
      <c r="EX251" s="32"/>
      <c r="EY251" s="32"/>
      <c r="EZ251" s="32"/>
      <c r="FA251" s="32"/>
      <c r="FB251" s="32"/>
      <c r="FC251" s="32"/>
      <c r="FD251" s="32"/>
      <c r="FE251" s="32"/>
      <c r="FF251" s="32"/>
      <c r="FG251" s="32"/>
      <c r="FH251" s="32"/>
      <c r="FI251" s="32"/>
      <c r="FJ251" s="32"/>
      <c r="FK251" s="32"/>
      <c r="FL251" s="32"/>
      <c r="FM251" s="32"/>
      <c r="FN251" s="32"/>
      <c r="FO251" s="32"/>
      <c r="FP251" s="32"/>
      <c r="FQ251" s="32"/>
      <c r="FR251" s="32"/>
      <c r="FS251" s="32"/>
      <c r="FT251" s="32"/>
      <c r="FU251" s="32"/>
      <c r="FV251" s="32"/>
      <c r="FW251" s="32"/>
      <c r="FX251" s="32"/>
      <c r="FY251" s="32"/>
      <c r="FZ251" s="32"/>
      <c r="GA251" s="32"/>
      <c r="GB251" s="32"/>
      <c r="GC251" s="32"/>
      <c r="GD251" s="32"/>
      <c r="GE251" s="32"/>
      <c r="GF251" s="32"/>
      <c r="GG251" s="32"/>
      <c r="GH251" s="32"/>
      <c r="GI251" s="32"/>
      <c r="GJ251" s="32"/>
      <c r="GK251" s="32"/>
      <c r="GL251" s="32"/>
      <c r="GM251" s="32"/>
      <c r="GN251" s="32"/>
      <c r="GO251" s="32"/>
      <c r="GP251" s="32"/>
      <c r="GQ251" s="32"/>
      <c r="GR251" s="32"/>
      <c r="GS251" s="32"/>
      <c r="GT251" s="32"/>
      <c r="GU251" s="32"/>
      <c r="GV251" s="32"/>
      <c r="GW251" s="32"/>
      <c r="GX251" s="32"/>
      <c r="GY251" s="32"/>
      <c r="GZ251" s="32"/>
      <c r="HA251" s="32"/>
      <c r="HB251" s="32"/>
      <c r="HC251" s="32"/>
      <c r="HD251" s="32"/>
      <c r="HE251" s="32"/>
      <c r="HF251" s="32"/>
      <c r="HG251" s="32"/>
      <c r="HH251" s="32"/>
      <c r="HI251" s="32"/>
      <c r="HJ251" s="32"/>
      <c r="HK251" s="32"/>
      <c r="HL251" s="32"/>
      <c r="HM251" s="32"/>
      <c r="HN251" s="32"/>
      <c r="HO251" s="32"/>
      <c r="HP251" s="32"/>
      <c r="HQ251" s="32"/>
      <c r="HR251" s="32"/>
      <c r="HS251" s="32"/>
      <c r="HT251" s="32"/>
      <c r="HU251" s="32"/>
      <c r="HV251" s="32"/>
      <c r="HW251" s="32"/>
      <c r="HX251" s="32"/>
      <c r="HY251" s="32"/>
      <c r="HZ251" s="32"/>
      <c r="IA251" s="32"/>
      <c r="IB251" s="32"/>
      <c r="IC251" s="32"/>
      <c r="ID251" s="32"/>
      <c r="IE251" s="32"/>
      <c r="IF251" s="32"/>
      <c r="IG251" s="32"/>
      <c r="IH251" s="32"/>
      <c r="II251" s="32"/>
      <c r="IJ251" s="32"/>
      <c r="IK251" s="32"/>
      <c r="IL251" s="32"/>
      <c r="IM251" s="32"/>
      <c r="IN251" s="32"/>
      <c r="IO251" s="32"/>
      <c r="IP251" s="32"/>
      <c r="IQ251" s="32"/>
      <c r="IR251" s="32"/>
      <c r="IS251" s="32"/>
      <c r="IT251" s="32"/>
      <c r="IU251" s="32"/>
      <c r="IV251" s="32"/>
    </row>
    <row r="252" spans="1:256" x14ac:dyDescent="0.25">
      <c r="A252" s="2"/>
      <c r="B252" s="32"/>
      <c r="C252" s="19"/>
      <c r="D252" s="32"/>
      <c r="E252" s="32"/>
      <c r="F252" s="32"/>
      <c r="G252" s="32"/>
      <c r="H252" s="32"/>
      <c r="I252" s="32"/>
      <c r="J252" s="32"/>
      <c r="K252" s="32"/>
      <c r="L252" s="32"/>
      <c r="M252" s="32"/>
      <c r="N252" s="32"/>
      <c r="O252" s="32"/>
      <c r="P252" s="32"/>
      <c r="Q252" s="32"/>
      <c r="R252" s="32"/>
      <c r="S252" s="32"/>
      <c r="T252" s="32"/>
      <c r="V252" s="32"/>
      <c r="W252" s="32"/>
      <c r="X252" s="32"/>
      <c r="Y252" s="32"/>
      <c r="Z252" s="32"/>
      <c r="AA252" s="32"/>
      <c r="AB252" s="32"/>
      <c r="AC252" s="32"/>
      <c r="AD252" s="32"/>
      <c r="AE252" s="32"/>
      <c r="AF252" s="32"/>
      <c r="AG252" s="32"/>
      <c r="AH252" s="32"/>
      <c r="AI252" s="32"/>
      <c r="AJ252" s="32"/>
      <c r="AK252" s="32"/>
      <c r="AL252" s="32"/>
      <c r="AM252" s="32"/>
      <c r="AN252" s="32"/>
      <c r="AO252" s="32"/>
      <c r="AP252" s="32"/>
      <c r="AQ252" s="32"/>
      <c r="AR252" s="32"/>
      <c r="AS252" s="32"/>
      <c r="AT252" s="32"/>
      <c r="AU252" s="32"/>
      <c r="AV252" s="32"/>
      <c r="AW252" s="32"/>
      <c r="AX252" s="32"/>
      <c r="AY252" s="32"/>
      <c r="AZ252" s="32"/>
      <c r="BA252" s="32"/>
      <c r="BB252" s="32"/>
      <c r="BC252" s="32"/>
      <c r="BD252" s="32"/>
      <c r="BE252" s="32"/>
      <c r="BF252" s="32"/>
      <c r="BG252" s="32"/>
      <c r="BH252" s="32"/>
      <c r="BI252" s="32"/>
      <c r="BJ252" s="32"/>
      <c r="BK252" s="32"/>
      <c r="BL252" s="32"/>
      <c r="BM252" s="32"/>
      <c r="BN252" s="32"/>
      <c r="BO252" s="32"/>
      <c r="BP252" s="32"/>
      <c r="BQ252" s="32"/>
      <c r="BR252" s="32"/>
      <c r="BS252" s="32"/>
      <c r="BT252" s="32"/>
      <c r="BU252" s="32"/>
      <c r="BV252" s="32"/>
      <c r="BW252" s="32"/>
      <c r="BX252" s="32"/>
      <c r="BY252" s="32"/>
      <c r="BZ252" s="32"/>
      <c r="CA252" s="32"/>
      <c r="CB252" s="32"/>
      <c r="CC252" s="32"/>
      <c r="CD252" s="32"/>
      <c r="CE252" s="32"/>
      <c r="CF252" s="32"/>
      <c r="CG252" s="32"/>
      <c r="CH252" s="32"/>
      <c r="CI252" s="32"/>
      <c r="CJ252" s="32"/>
      <c r="CK252" s="32"/>
      <c r="CL252" s="32"/>
      <c r="CM252" s="32"/>
      <c r="CN252" s="32"/>
      <c r="CO252" s="32"/>
      <c r="CP252" s="32"/>
      <c r="CQ252" s="32"/>
      <c r="CR252" s="32"/>
      <c r="CS252" s="32"/>
      <c r="CT252" s="32"/>
      <c r="CU252" s="32"/>
      <c r="CV252" s="32"/>
      <c r="CW252" s="32"/>
      <c r="CX252" s="32"/>
      <c r="CY252" s="32"/>
      <c r="CZ252" s="32"/>
      <c r="DA252" s="32"/>
      <c r="DB252" s="32"/>
      <c r="DC252" s="32"/>
      <c r="DD252" s="32"/>
      <c r="DE252" s="32"/>
      <c r="DF252" s="32"/>
      <c r="DG252" s="32"/>
      <c r="DH252" s="32"/>
      <c r="DI252" s="32"/>
      <c r="DJ252" s="32"/>
      <c r="DK252" s="32"/>
      <c r="DL252" s="32"/>
      <c r="DM252" s="32"/>
      <c r="DN252" s="32"/>
      <c r="DO252" s="32"/>
      <c r="DP252" s="32"/>
      <c r="DQ252" s="32"/>
      <c r="DR252" s="32"/>
      <c r="DS252" s="32"/>
      <c r="DT252" s="32"/>
      <c r="DU252" s="32"/>
      <c r="DV252" s="32"/>
      <c r="DW252" s="32"/>
      <c r="DX252" s="32"/>
      <c r="DY252" s="32"/>
      <c r="DZ252" s="32"/>
      <c r="EA252" s="32"/>
      <c r="EB252" s="32"/>
      <c r="EC252" s="32"/>
      <c r="ED252" s="32"/>
      <c r="EE252" s="32"/>
      <c r="EF252" s="32"/>
      <c r="EG252" s="32"/>
      <c r="EH252" s="32"/>
      <c r="EI252" s="32"/>
      <c r="EJ252" s="32"/>
      <c r="EK252" s="32"/>
      <c r="EL252" s="32"/>
      <c r="EM252" s="32"/>
      <c r="EN252" s="32"/>
      <c r="EO252" s="32"/>
      <c r="EP252" s="32"/>
      <c r="EQ252" s="32"/>
      <c r="ER252" s="32"/>
      <c r="ES252" s="32"/>
      <c r="ET252" s="32"/>
      <c r="EU252" s="32"/>
      <c r="EV252" s="32"/>
      <c r="EW252" s="32"/>
      <c r="EX252" s="32"/>
      <c r="EY252" s="32"/>
      <c r="EZ252" s="32"/>
      <c r="FA252" s="32"/>
      <c r="FB252" s="32"/>
      <c r="FC252" s="32"/>
      <c r="FD252" s="32"/>
      <c r="FE252" s="32"/>
      <c r="FF252" s="32"/>
      <c r="FG252" s="32"/>
      <c r="FH252" s="32"/>
      <c r="FI252" s="32"/>
      <c r="FJ252" s="32"/>
      <c r="FK252" s="32"/>
      <c r="FL252" s="32"/>
      <c r="FM252" s="32"/>
      <c r="FN252" s="32"/>
      <c r="FO252" s="32"/>
      <c r="FP252" s="32"/>
      <c r="FQ252" s="32"/>
      <c r="FR252" s="32"/>
      <c r="FS252" s="32"/>
      <c r="FT252" s="32"/>
      <c r="FU252" s="32"/>
      <c r="FV252" s="32"/>
      <c r="FW252" s="32"/>
      <c r="FX252" s="32"/>
      <c r="FY252" s="32"/>
      <c r="FZ252" s="32"/>
      <c r="GA252" s="32"/>
      <c r="GB252" s="32"/>
      <c r="GC252" s="32"/>
      <c r="GD252" s="32"/>
      <c r="GE252" s="32"/>
      <c r="GF252" s="32"/>
      <c r="GG252" s="32"/>
      <c r="GH252" s="32"/>
      <c r="GI252" s="32"/>
      <c r="GJ252" s="32"/>
      <c r="GK252" s="32"/>
      <c r="GL252" s="32"/>
      <c r="GM252" s="32"/>
      <c r="GN252" s="32"/>
      <c r="GO252" s="32"/>
      <c r="GP252" s="32"/>
      <c r="GQ252" s="32"/>
      <c r="GR252" s="32"/>
      <c r="GS252" s="32"/>
      <c r="GT252" s="32"/>
      <c r="GU252" s="32"/>
      <c r="GV252" s="32"/>
      <c r="GW252" s="32"/>
      <c r="GX252" s="32"/>
      <c r="GY252" s="32"/>
      <c r="GZ252" s="32"/>
      <c r="HA252" s="32"/>
      <c r="HB252" s="32"/>
      <c r="HC252" s="32"/>
      <c r="HD252" s="32"/>
      <c r="HE252" s="32"/>
      <c r="HF252" s="32"/>
      <c r="HG252" s="32"/>
      <c r="HH252" s="32"/>
      <c r="HI252" s="32"/>
      <c r="HJ252" s="32"/>
      <c r="HK252" s="32"/>
      <c r="HL252" s="32"/>
      <c r="HM252" s="32"/>
      <c r="HN252" s="32"/>
      <c r="HO252" s="32"/>
      <c r="HP252" s="32"/>
      <c r="HQ252" s="32"/>
      <c r="HR252" s="32"/>
      <c r="HS252" s="32"/>
      <c r="HT252" s="32"/>
      <c r="HU252" s="32"/>
      <c r="HV252" s="32"/>
      <c r="HW252" s="32"/>
      <c r="HX252" s="32"/>
      <c r="HY252" s="32"/>
      <c r="HZ252" s="32"/>
      <c r="IA252" s="32"/>
      <c r="IB252" s="32"/>
      <c r="IC252" s="32"/>
      <c r="ID252" s="32"/>
      <c r="IE252" s="32"/>
      <c r="IF252" s="32"/>
      <c r="IG252" s="32"/>
      <c r="IH252" s="32"/>
      <c r="II252" s="32"/>
      <c r="IJ252" s="32"/>
      <c r="IK252" s="32"/>
      <c r="IL252" s="32"/>
      <c r="IM252" s="32"/>
      <c r="IN252" s="32"/>
      <c r="IO252" s="32"/>
      <c r="IP252" s="32"/>
      <c r="IQ252" s="32"/>
      <c r="IR252" s="32"/>
      <c r="IS252" s="32"/>
      <c r="IT252" s="32"/>
      <c r="IU252" s="32"/>
      <c r="IV252" s="32"/>
    </row>
    <row r="253" spans="1:256" x14ac:dyDescent="0.25">
      <c r="A253" s="2"/>
      <c r="B253" s="32"/>
      <c r="C253" s="19"/>
      <c r="D253" s="32"/>
      <c r="E253" s="32"/>
      <c r="F253" s="32"/>
      <c r="G253" s="32"/>
      <c r="H253" s="32"/>
      <c r="I253" s="32"/>
      <c r="J253" s="32"/>
      <c r="K253" s="32"/>
      <c r="L253" s="32"/>
      <c r="M253" s="32"/>
      <c r="N253" s="32"/>
      <c r="O253" s="32"/>
      <c r="P253" s="32"/>
      <c r="Q253" s="32"/>
      <c r="R253" s="32"/>
      <c r="S253" s="32"/>
      <c r="T253" s="32"/>
      <c r="V253" s="32"/>
      <c r="W253" s="32"/>
      <c r="X253" s="32"/>
      <c r="Y253" s="32"/>
      <c r="Z253" s="32"/>
      <c r="AA253" s="32"/>
      <c r="AB253" s="32"/>
      <c r="AC253" s="32"/>
      <c r="AD253" s="32"/>
      <c r="AE253" s="32"/>
      <c r="AF253" s="32"/>
      <c r="AG253" s="32"/>
      <c r="AH253" s="32"/>
      <c r="AI253" s="32"/>
      <c r="AJ253" s="32"/>
      <c r="AK253" s="32"/>
      <c r="AL253" s="32"/>
      <c r="AM253" s="32"/>
      <c r="AN253" s="32"/>
      <c r="AO253" s="32"/>
      <c r="AP253" s="32"/>
      <c r="AQ253" s="32"/>
      <c r="AR253" s="32"/>
      <c r="AS253" s="32"/>
      <c r="AT253" s="32"/>
      <c r="AU253" s="32"/>
      <c r="AV253" s="32"/>
      <c r="AW253" s="32"/>
      <c r="AX253" s="32"/>
      <c r="AY253" s="32"/>
      <c r="AZ253" s="32"/>
      <c r="BA253" s="32"/>
      <c r="BB253" s="32"/>
      <c r="BC253" s="32"/>
      <c r="BD253" s="32"/>
      <c r="BE253" s="32"/>
      <c r="BF253" s="32"/>
      <c r="BG253" s="32"/>
      <c r="BH253" s="32"/>
      <c r="BI253" s="32"/>
      <c r="BJ253" s="32"/>
      <c r="BK253" s="32"/>
      <c r="BL253" s="32"/>
      <c r="BM253" s="32"/>
      <c r="BN253" s="32"/>
      <c r="BO253" s="32"/>
      <c r="BP253" s="32"/>
      <c r="BQ253" s="32"/>
      <c r="BR253" s="32"/>
      <c r="BS253" s="32"/>
      <c r="BT253" s="32"/>
      <c r="BU253" s="32"/>
      <c r="BV253" s="32"/>
      <c r="BW253" s="32"/>
      <c r="BX253" s="32"/>
      <c r="BY253" s="32"/>
      <c r="BZ253" s="32"/>
      <c r="CA253" s="32"/>
      <c r="CB253" s="32"/>
      <c r="CC253" s="32"/>
      <c r="CD253" s="32"/>
      <c r="CE253" s="32"/>
      <c r="CF253" s="32"/>
      <c r="CG253" s="32"/>
      <c r="CH253" s="32"/>
      <c r="CI253" s="32"/>
      <c r="CJ253" s="32"/>
      <c r="CK253" s="32"/>
      <c r="CL253" s="32"/>
      <c r="CM253" s="32"/>
      <c r="CN253" s="32"/>
      <c r="CO253" s="32"/>
      <c r="CP253" s="32"/>
      <c r="CQ253" s="32"/>
      <c r="CR253" s="32"/>
      <c r="CS253" s="32"/>
      <c r="CT253" s="32"/>
      <c r="CU253" s="32"/>
      <c r="CV253" s="32"/>
      <c r="CW253" s="32"/>
      <c r="CX253" s="32"/>
      <c r="CY253" s="32"/>
      <c r="CZ253" s="32"/>
      <c r="DA253" s="32"/>
      <c r="DB253" s="32"/>
      <c r="DC253" s="32"/>
      <c r="DD253" s="32"/>
      <c r="DE253" s="32"/>
      <c r="DF253" s="32"/>
      <c r="DG253" s="32"/>
      <c r="DH253" s="32"/>
      <c r="DI253" s="32"/>
      <c r="DJ253" s="32"/>
      <c r="DK253" s="32"/>
      <c r="DL253" s="32"/>
      <c r="DM253" s="32"/>
      <c r="DN253" s="32"/>
      <c r="DO253" s="32"/>
      <c r="DP253" s="32"/>
      <c r="DQ253" s="32"/>
      <c r="DR253" s="32"/>
      <c r="DS253" s="32"/>
      <c r="DT253" s="32"/>
      <c r="DU253" s="32"/>
      <c r="DV253" s="32"/>
      <c r="DW253" s="32"/>
      <c r="DX253" s="32"/>
      <c r="DY253" s="32"/>
      <c r="DZ253" s="32"/>
      <c r="EA253" s="32"/>
      <c r="EB253" s="32"/>
      <c r="EC253" s="32"/>
      <c r="ED253" s="32"/>
      <c r="EE253" s="32"/>
      <c r="EF253" s="32"/>
      <c r="EG253" s="32"/>
      <c r="EH253" s="32"/>
      <c r="EI253" s="32"/>
      <c r="EJ253" s="32"/>
      <c r="EK253" s="32"/>
      <c r="EL253" s="32"/>
      <c r="EM253" s="32"/>
      <c r="EN253" s="32"/>
      <c r="EO253" s="32"/>
      <c r="EP253" s="32"/>
      <c r="EQ253" s="32"/>
      <c r="ER253" s="32"/>
      <c r="ES253" s="32"/>
      <c r="ET253" s="32"/>
      <c r="EU253" s="32"/>
      <c r="EV253" s="32"/>
      <c r="EW253" s="32"/>
      <c r="EX253" s="32"/>
      <c r="EY253" s="32"/>
      <c r="EZ253" s="32"/>
      <c r="FA253" s="32"/>
      <c r="FB253" s="32"/>
      <c r="FC253" s="32"/>
      <c r="FD253" s="32"/>
      <c r="FE253" s="32"/>
      <c r="FF253" s="32"/>
      <c r="FG253" s="32"/>
      <c r="FH253" s="32"/>
      <c r="FI253" s="32"/>
      <c r="FJ253" s="32"/>
      <c r="FK253" s="32"/>
      <c r="FL253" s="32"/>
      <c r="FM253" s="32"/>
      <c r="FN253" s="32"/>
      <c r="FO253" s="32"/>
      <c r="FP253" s="32"/>
      <c r="FQ253" s="32"/>
      <c r="FR253" s="32"/>
      <c r="FS253" s="32"/>
      <c r="FT253" s="32"/>
      <c r="FU253" s="32"/>
      <c r="FV253" s="32"/>
      <c r="FW253" s="32"/>
      <c r="FX253" s="32"/>
      <c r="FY253" s="32"/>
      <c r="FZ253" s="32"/>
      <c r="GA253" s="32"/>
      <c r="GB253" s="32"/>
      <c r="GC253" s="32"/>
      <c r="GD253" s="32"/>
      <c r="GE253" s="32"/>
      <c r="GF253" s="32"/>
      <c r="GG253" s="32"/>
      <c r="GH253" s="32"/>
      <c r="GI253" s="32"/>
      <c r="GJ253" s="32"/>
      <c r="GK253" s="32"/>
      <c r="GL253" s="32"/>
      <c r="GM253" s="32"/>
      <c r="GN253" s="32"/>
      <c r="GO253" s="32"/>
      <c r="GP253" s="32"/>
      <c r="GQ253" s="32"/>
      <c r="GR253" s="32"/>
      <c r="GS253" s="32"/>
      <c r="GT253" s="32"/>
      <c r="GU253" s="32"/>
      <c r="GV253" s="32"/>
      <c r="GW253" s="32"/>
      <c r="GX253" s="32"/>
      <c r="GY253" s="32"/>
      <c r="GZ253" s="32"/>
      <c r="HA253" s="32"/>
      <c r="HB253" s="32"/>
      <c r="HC253" s="32"/>
      <c r="HD253" s="32"/>
      <c r="HE253" s="32"/>
      <c r="HF253" s="32"/>
      <c r="HG253" s="32"/>
      <c r="HH253" s="32"/>
      <c r="HI253" s="32"/>
      <c r="HJ253" s="32"/>
      <c r="HK253" s="32"/>
      <c r="HL253" s="32"/>
      <c r="HM253" s="32"/>
      <c r="HN253" s="32"/>
      <c r="HO253" s="32"/>
      <c r="HP253" s="32"/>
      <c r="HQ253" s="32"/>
      <c r="HR253" s="32"/>
      <c r="HS253" s="32"/>
      <c r="HT253" s="32"/>
      <c r="HU253" s="32"/>
      <c r="HV253" s="32"/>
      <c r="HW253" s="32"/>
      <c r="HX253" s="32"/>
      <c r="HY253" s="32"/>
      <c r="HZ253" s="32"/>
      <c r="IA253" s="32"/>
      <c r="IB253" s="32"/>
      <c r="IC253" s="32"/>
      <c r="ID253" s="32"/>
      <c r="IE253" s="32"/>
      <c r="IF253" s="32"/>
      <c r="IG253" s="32"/>
      <c r="IH253" s="32"/>
      <c r="II253" s="32"/>
      <c r="IJ253" s="32"/>
      <c r="IK253" s="32"/>
      <c r="IL253" s="32"/>
      <c r="IM253" s="32"/>
      <c r="IN253" s="32"/>
      <c r="IO253" s="32"/>
      <c r="IP253" s="32"/>
      <c r="IQ253" s="32"/>
      <c r="IR253" s="32"/>
      <c r="IS253" s="32"/>
      <c r="IT253" s="32"/>
      <c r="IU253" s="32"/>
      <c r="IV253" s="32"/>
    </row>
    <row r="254" spans="1:256" x14ac:dyDescent="0.25">
      <c r="A254" s="2"/>
      <c r="B254" s="32"/>
      <c r="C254" s="19"/>
      <c r="D254" s="32"/>
      <c r="E254" s="32"/>
      <c r="F254" s="32"/>
      <c r="G254" s="32"/>
      <c r="H254" s="32"/>
      <c r="I254" s="32"/>
      <c r="J254" s="32"/>
      <c r="K254" s="32"/>
      <c r="L254" s="32"/>
      <c r="M254" s="32"/>
      <c r="N254" s="32"/>
      <c r="O254" s="32"/>
      <c r="P254" s="32"/>
      <c r="Q254" s="32"/>
      <c r="R254" s="32"/>
      <c r="S254" s="32"/>
      <c r="T254" s="32"/>
      <c r="V254" s="32"/>
      <c r="W254" s="32"/>
      <c r="X254" s="32"/>
      <c r="Y254" s="32"/>
      <c r="Z254" s="32"/>
      <c r="AA254" s="32"/>
      <c r="AB254" s="32"/>
      <c r="AC254" s="32"/>
      <c r="AD254" s="32"/>
      <c r="AE254" s="32"/>
      <c r="AF254" s="32"/>
      <c r="AG254" s="32"/>
      <c r="AH254" s="32"/>
      <c r="AI254" s="32"/>
      <c r="AJ254" s="32"/>
      <c r="AK254" s="32"/>
      <c r="AL254" s="32"/>
      <c r="AM254" s="32"/>
      <c r="AN254" s="32"/>
      <c r="AO254" s="32"/>
      <c r="AP254" s="32"/>
      <c r="AQ254" s="32"/>
      <c r="AR254" s="32"/>
      <c r="AS254" s="32"/>
      <c r="AT254" s="32"/>
      <c r="AU254" s="32"/>
      <c r="AV254" s="32"/>
      <c r="AW254" s="32"/>
      <c r="AX254" s="32"/>
      <c r="AY254" s="32"/>
      <c r="AZ254" s="32"/>
      <c r="BA254" s="32"/>
      <c r="BB254" s="32"/>
      <c r="BC254" s="32"/>
      <c r="BD254" s="32"/>
      <c r="BE254" s="32"/>
      <c r="BF254" s="32"/>
      <c r="BG254" s="32"/>
      <c r="BH254" s="32"/>
      <c r="BI254" s="32"/>
      <c r="BJ254" s="32"/>
      <c r="BK254" s="32"/>
      <c r="BL254" s="32"/>
      <c r="BM254" s="32"/>
      <c r="BN254" s="32"/>
      <c r="BO254" s="32"/>
      <c r="BP254" s="32"/>
      <c r="BQ254" s="32"/>
      <c r="BR254" s="32"/>
      <c r="BS254" s="32"/>
      <c r="BT254" s="32"/>
      <c r="BU254" s="32"/>
      <c r="BV254" s="32"/>
      <c r="BW254" s="32"/>
      <c r="BX254" s="32"/>
      <c r="BY254" s="32"/>
      <c r="BZ254" s="32"/>
      <c r="CA254" s="32"/>
      <c r="CB254" s="32"/>
      <c r="CC254" s="32"/>
      <c r="CD254" s="32"/>
      <c r="CE254" s="32"/>
      <c r="CF254" s="32"/>
      <c r="CG254" s="32"/>
      <c r="CH254" s="32"/>
      <c r="CI254" s="32"/>
      <c r="CJ254" s="32"/>
      <c r="CK254" s="32"/>
      <c r="CL254" s="32"/>
      <c r="CM254" s="32"/>
      <c r="CN254" s="32"/>
      <c r="CO254" s="32"/>
      <c r="CP254" s="32"/>
      <c r="CQ254" s="32"/>
      <c r="CR254" s="32"/>
      <c r="CS254" s="32"/>
      <c r="CT254" s="32"/>
      <c r="CU254" s="32"/>
      <c r="CV254" s="32"/>
      <c r="CW254" s="32"/>
      <c r="CX254" s="32"/>
      <c r="CY254" s="32"/>
      <c r="CZ254" s="32"/>
      <c r="DA254" s="32"/>
      <c r="DB254" s="32"/>
      <c r="DC254" s="32"/>
      <c r="DD254" s="32"/>
      <c r="DE254" s="32"/>
      <c r="DF254" s="32"/>
      <c r="DG254" s="32"/>
      <c r="DH254" s="32"/>
      <c r="DI254" s="32"/>
      <c r="DJ254" s="32"/>
      <c r="DK254" s="32"/>
      <c r="DL254" s="32"/>
      <c r="DM254" s="32"/>
      <c r="DN254" s="32"/>
      <c r="DO254" s="32"/>
      <c r="DP254" s="32"/>
      <c r="DQ254" s="32"/>
      <c r="DR254" s="32"/>
      <c r="DS254" s="32"/>
      <c r="DT254" s="32"/>
      <c r="DU254" s="32"/>
      <c r="DV254" s="32"/>
      <c r="DW254" s="32"/>
      <c r="DX254" s="32"/>
      <c r="DY254" s="32"/>
      <c r="DZ254" s="32"/>
      <c r="EA254" s="32"/>
      <c r="EB254" s="32"/>
      <c r="EC254" s="32"/>
      <c r="ED254" s="32"/>
      <c r="EE254" s="32"/>
      <c r="EF254" s="32"/>
      <c r="EG254" s="32"/>
      <c r="EH254" s="32"/>
      <c r="EI254" s="32"/>
      <c r="EJ254" s="32"/>
      <c r="EK254" s="32"/>
      <c r="EL254" s="32"/>
      <c r="EM254" s="32"/>
      <c r="EN254" s="32"/>
      <c r="EO254" s="32"/>
      <c r="EP254" s="32"/>
      <c r="EQ254" s="32"/>
      <c r="ER254" s="32"/>
      <c r="ES254" s="32"/>
      <c r="ET254" s="32"/>
      <c r="EU254" s="32"/>
      <c r="EV254" s="32"/>
      <c r="EW254" s="32"/>
      <c r="EX254" s="32"/>
      <c r="EY254" s="32"/>
      <c r="EZ254" s="32"/>
      <c r="FA254" s="32"/>
      <c r="FB254" s="32"/>
      <c r="FC254" s="32"/>
      <c r="FD254" s="32"/>
      <c r="FE254" s="32"/>
      <c r="FF254" s="32"/>
      <c r="FG254" s="32"/>
      <c r="FH254" s="32"/>
      <c r="FI254" s="32"/>
      <c r="FJ254" s="32"/>
      <c r="FK254" s="32"/>
      <c r="FL254" s="32"/>
      <c r="FM254" s="32"/>
      <c r="FN254" s="32"/>
      <c r="FO254" s="32"/>
      <c r="FP254" s="32"/>
      <c r="FQ254" s="32"/>
      <c r="FR254" s="32"/>
      <c r="FS254" s="32"/>
      <c r="FT254" s="32"/>
      <c r="FU254" s="32"/>
      <c r="FV254" s="32"/>
      <c r="FW254" s="32"/>
      <c r="FX254" s="32"/>
      <c r="FY254" s="32"/>
      <c r="FZ254" s="32"/>
      <c r="GA254" s="32"/>
      <c r="GB254" s="32"/>
      <c r="GC254" s="32"/>
      <c r="GD254" s="32"/>
      <c r="GE254" s="32"/>
      <c r="GF254" s="32"/>
      <c r="GG254" s="32"/>
      <c r="GH254" s="32"/>
      <c r="GI254" s="32"/>
      <c r="GJ254" s="32"/>
      <c r="GK254" s="32"/>
      <c r="GL254" s="32"/>
      <c r="GM254" s="32"/>
      <c r="GN254" s="32"/>
      <c r="GO254" s="32"/>
      <c r="GP254" s="32"/>
      <c r="GQ254" s="32"/>
      <c r="GR254" s="32"/>
      <c r="GS254" s="32"/>
      <c r="GT254" s="32"/>
      <c r="GU254" s="32"/>
      <c r="GV254" s="32"/>
      <c r="GW254" s="32"/>
      <c r="GX254" s="32"/>
      <c r="GY254" s="32"/>
      <c r="GZ254" s="32"/>
      <c r="HA254" s="32"/>
      <c r="HB254" s="32"/>
      <c r="HC254" s="32"/>
      <c r="HD254" s="32"/>
      <c r="HE254" s="32"/>
      <c r="HF254" s="32"/>
      <c r="HG254" s="32"/>
      <c r="HH254" s="32"/>
      <c r="HI254" s="32"/>
      <c r="HJ254" s="32"/>
      <c r="HK254" s="32"/>
      <c r="HL254" s="32"/>
      <c r="HM254" s="32"/>
      <c r="HN254" s="32"/>
      <c r="HO254" s="32"/>
      <c r="HP254" s="32"/>
      <c r="HQ254" s="32"/>
      <c r="HR254" s="32"/>
      <c r="HS254" s="32"/>
      <c r="HT254" s="32"/>
      <c r="HU254" s="32"/>
      <c r="HV254" s="32"/>
      <c r="HW254" s="32"/>
      <c r="HX254" s="32"/>
      <c r="HY254" s="32"/>
      <c r="HZ254" s="32"/>
      <c r="IA254" s="32"/>
      <c r="IB254" s="32"/>
      <c r="IC254" s="32"/>
      <c r="ID254" s="32"/>
      <c r="IE254" s="32"/>
      <c r="IF254" s="32"/>
      <c r="IG254" s="32"/>
      <c r="IH254" s="32"/>
      <c r="II254" s="32"/>
      <c r="IJ254" s="32"/>
      <c r="IK254" s="32"/>
      <c r="IL254" s="32"/>
      <c r="IM254" s="32"/>
      <c r="IN254" s="32"/>
      <c r="IO254" s="32"/>
      <c r="IP254" s="32"/>
      <c r="IQ254" s="32"/>
      <c r="IR254" s="32"/>
      <c r="IS254" s="32"/>
      <c r="IT254" s="32"/>
      <c r="IU254" s="32"/>
      <c r="IV254" s="32"/>
    </row>
    <row r="255" spans="1:256" x14ac:dyDescent="0.25">
      <c r="A255" s="2"/>
      <c r="B255" s="32"/>
      <c r="C255" s="19"/>
      <c r="D255" s="32"/>
      <c r="E255" s="32"/>
      <c r="F255" s="32"/>
      <c r="G255" s="32"/>
      <c r="H255" s="32"/>
      <c r="I255" s="32"/>
      <c r="J255" s="32"/>
      <c r="K255" s="32"/>
      <c r="L255" s="32"/>
      <c r="M255" s="32"/>
      <c r="N255" s="32"/>
      <c r="O255" s="32"/>
      <c r="P255" s="32"/>
      <c r="Q255" s="32"/>
      <c r="R255" s="32"/>
      <c r="S255" s="32"/>
      <c r="T255" s="32"/>
      <c r="V255" s="32"/>
      <c r="W255" s="32"/>
      <c r="X255" s="32"/>
      <c r="Y255" s="32"/>
      <c r="Z255" s="32"/>
      <c r="AA255" s="32"/>
      <c r="AB255" s="32"/>
      <c r="AC255" s="32"/>
      <c r="AD255" s="32"/>
      <c r="AE255" s="32"/>
      <c r="AF255" s="32"/>
      <c r="AG255" s="32"/>
      <c r="AH255" s="32"/>
      <c r="AI255" s="32"/>
      <c r="AJ255" s="32"/>
      <c r="AK255" s="32"/>
      <c r="AL255" s="32"/>
      <c r="AM255" s="32"/>
      <c r="AN255" s="32"/>
      <c r="AO255" s="32"/>
      <c r="AP255" s="32"/>
      <c r="AQ255" s="32"/>
      <c r="AR255" s="32"/>
      <c r="AS255" s="32"/>
      <c r="AT255" s="32"/>
      <c r="AU255" s="32"/>
      <c r="AV255" s="32"/>
      <c r="AW255" s="32"/>
      <c r="AX255" s="32"/>
      <c r="AY255" s="32"/>
      <c r="AZ255" s="32"/>
      <c r="BA255" s="32"/>
      <c r="BB255" s="32"/>
      <c r="BC255" s="32"/>
      <c r="BD255" s="32"/>
      <c r="BE255" s="32"/>
      <c r="BF255" s="32"/>
      <c r="BG255" s="32"/>
      <c r="BH255" s="32"/>
      <c r="BI255" s="32"/>
      <c r="BJ255" s="32"/>
      <c r="BK255" s="32"/>
      <c r="BL255" s="32"/>
      <c r="BM255" s="32"/>
      <c r="BN255" s="32"/>
      <c r="BO255" s="32"/>
      <c r="BP255" s="32"/>
      <c r="BQ255" s="32"/>
      <c r="BR255" s="32"/>
      <c r="BS255" s="32"/>
      <c r="BT255" s="32"/>
      <c r="BU255" s="32"/>
      <c r="BV255" s="32"/>
      <c r="BW255" s="32"/>
      <c r="BX255" s="32"/>
      <c r="BY255" s="32"/>
      <c r="BZ255" s="32"/>
      <c r="CA255" s="32"/>
      <c r="CB255" s="32"/>
      <c r="CC255" s="32"/>
      <c r="CD255" s="32"/>
      <c r="CE255" s="32"/>
      <c r="CF255" s="32"/>
      <c r="CG255" s="32"/>
      <c r="CH255" s="32"/>
      <c r="CI255" s="32"/>
      <c r="CJ255" s="32"/>
      <c r="CK255" s="32"/>
      <c r="CL255" s="32"/>
      <c r="CM255" s="32"/>
      <c r="CN255" s="32"/>
      <c r="CO255" s="32"/>
      <c r="CP255" s="32"/>
      <c r="CQ255" s="32"/>
      <c r="CR255" s="32"/>
      <c r="CS255" s="32"/>
      <c r="CT255" s="32"/>
      <c r="CU255" s="32"/>
      <c r="CV255" s="32"/>
      <c r="CW255" s="32"/>
      <c r="CX255" s="32"/>
      <c r="CY255" s="32"/>
      <c r="CZ255" s="32"/>
      <c r="DA255" s="32"/>
      <c r="DB255" s="32"/>
      <c r="DC255" s="32"/>
      <c r="DD255" s="32"/>
      <c r="DE255" s="32"/>
      <c r="DF255" s="32"/>
      <c r="DG255" s="32"/>
      <c r="DH255" s="32"/>
      <c r="DI255" s="32"/>
      <c r="DJ255" s="32"/>
      <c r="DK255" s="32"/>
      <c r="DL255" s="32"/>
      <c r="DM255" s="32"/>
      <c r="DN255" s="32"/>
      <c r="DO255" s="32"/>
      <c r="DP255" s="32"/>
      <c r="DQ255" s="32"/>
      <c r="DR255" s="32"/>
      <c r="DS255" s="32"/>
      <c r="DT255" s="32"/>
      <c r="DU255" s="32"/>
      <c r="DV255" s="32"/>
      <c r="DW255" s="32"/>
      <c r="DX255" s="32"/>
      <c r="DY255" s="32"/>
      <c r="DZ255" s="32"/>
      <c r="EA255" s="32"/>
      <c r="EB255" s="32"/>
      <c r="EC255" s="32"/>
      <c r="ED255" s="32"/>
      <c r="EE255" s="32"/>
      <c r="EF255" s="32"/>
      <c r="EG255" s="32"/>
      <c r="EH255" s="32"/>
      <c r="EI255" s="32"/>
      <c r="EJ255" s="32"/>
      <c r="EK255" s="32"/>
      <c r="EL255" s="32"/>
      <c r="EM255" s="32"/>
      <c r="EN255" s="32"/>
      <c r="EO255" s="32"/>
      <c r="EP255" s="32"/>
      <c r="EQ255" s="32"/>
      <c r="ER255" s="32"/>
      <c r="ES255" s="32"/>
      <c r="ET255" s="32"/>
      <c r="EU255" s="32"/>
      <c r="EV255" s="32"/>
      <c r="EW255" s="32"/>
      <c r="EX255" s="32"/>
      <c r="EY255" s="32"/>
      <c r="EZ255" s="32"/>
      <c r="FA255" s="32"/>
      <c r="FB255" s="32"/>
      <c r="FC255" s="32"/>
      <c r="FD255" s="32"/>
      <c r="FE255" s="32"/>
      <c r="FF255" s="32"/>
      <c r="FG255" s="32"/>
      <c r="FH255" s="32"/>
      <c r="FI255" s="32"/>
      <c r="FJ255" s="32"/>
      <c r="FK255" s="32"/>
      <c r="FL255" s="32"/>
      <c r="FM255" s="32"/>
      <c r="FN255" s="32"/>
      <c r="FO255" s="32"/>
      <c r="FP255" s="32"/>
      <c r="FQ255" s="32"/>
      <c r="FR255" s="32"/>
      <c r="FS255" s="32"/>
      <c r="FT255" s="32"/>
      <c r="FU255" s="32"/>
      <c r="FV255" s="32"/>
      <c r="FW255" s="32"/>
      <c r="FX255" s="32"/>
      <c r="FY255" s="32"/>
      <c r="FZ255" s="32"/>
      <c r="GA255" s="32"/>
      <c r="GB255" s="32"/>
      <c r="GC255" s="32"/>
      <c r="GD255" s="32"/>
      <c r="GE255" s="32"/>
      <c r="GF255" s="32"/>
      <c r="GG255" s="32"/>
      <c r="GH255" s="32"/>
      <c r="GI255" s="32"/>
      <c r="GJ255" s="32"/>
      <c r="GK255" s="32"/>
      <c r="GL255" s="32"/>
      <c r="GM255" s="32"/>
      <c r="GN255" s="32"/>
      <c r="GO255" s="32"/>
      <c r="GP255" s="32"/>
      <c r="GQ255" s="32"/>
      <c r="GR255" s="32"/>
      <c r="GS255" s="32"/>
      <c r="GT255" s="32"/>
      <c r="GU255" s="32"/>
      <c r="GV255" s="32"/>
      <c r="GW255" s="32"/>
      <c r="GX255" s="32"/>
      <c r="GY255" s="32"/>
      <c r="GZ255" s="32"/>
      <c r="HA255" s="32"/>
      <c r="HB255" s="32"/>
      <c r="HC255" s="32"/>
      <c r="HD255" s="32"/>
      <c r="HE255" s="32"/>
      <c r="HF255" s="32"/>
      <c r="HG255" s="32"/>
      <c r="HH255" s="32"/>
      <c r="HI255" s="32"/>
      <c r="HJ255" s="32"/>
      <c r="HK255" s="32"/>
      <c r="HL255" s="32"/>
      <c r="HM255" s="32"/>
      <c r="HN255" s="32"/>
      <c r="HO255" s="32"/>
      <c r="HP255" s="32"/>
      <c r="HQ255" s="32"/>
      <c r="HR255" s="32"/>
      <c r="HS255" s="32"/>
      <c r="HT255" s="32"/>
      <c r="HU255" s="32"/>
      <c r="HV255" s="32"/>
      <c r="HW255" s="32"/>
      <c r="HX255" s="32"/>
      <c r="HY255" s="32"/>
      <c r="HZ255" s="32"/>
      <c r="IA255" s="32"/>
      <c r="IB255" s="32"/>
      <c r="IC255" s="32"/>
      <c r="ID255" s="32"/>
      <c r="IE255" s="32"/>
      <c r="IF255" s="32"/>
      <c r="IG255" s="32"/>
      <c r="IH255" s="32"/>
      <c r="II255" s="32"/>
      <c r="IJ255" s="32"/>
      <c r="IK255" s="32"/>
      <c r="IL255" s="32"/>
      <c r="IM255" s="32"/>
      <c r="IN255" s="32"/>
      <c r="IO255" s="32"/>
      <c r="IP255" s="32"/>
      <c r="IQ255" s="32"/>
      <c r="IR255" s="32"/>
      <c r="IS255" s="32"/>
      <c r="IT255" s="32"/>
      <c r="IU255" s="32"/>
      <c r="IV255" s="32"/>
    </row>
    <row r="256" spans="1:256" x14ac:dyDescent="0.25">
      <c r="A256" s="2"/>
      <c r="B256" s="32"/>
      <c r="C256" s="19"/>
      <c r="D256" s="32"/>
      <c r="E256" s="32"/>
      <c r="F256" s="32"/>
      <c r="G256" s="32"/>
      <c r="H256" s="32"/>
      <c r="I256" s="32"/>
      <c r="J256" s="32"/>
      <c r="K256" s="32"/>
      <c r="L256" s="32"/>
      <c r="M256" s="32"/>
      <c r="N256" s="32"/>
      <c r="O256" s="32"/>
      <c r="P256" s="32"/>
      <c r="Q256" s="32"/>
      <c r="R256" s="32"/>
      <c r="S256" s="32"/>
      <c r="T256" s="32"/>
      <c r="V256" s="32"/>
      <c r="W256" s="32"/>
      <c r="X256" s="32"/>
      <c r="Y256" s="32"/>
      <c r="Z256" s="32"/>
      <c r="AA256" s="32"/>
      <c r="AB256" s="32"/>
      <c r="AC256" s="32"/>
      <c r="AD256" s="32"/>
      <c r="AE256" s="32"/>
      <c r="AF256" s="32"/>
      <c r="AG256" s="32"/>
      <c r="AH256" s="32"/>
      <c r="AI256" s="32"/>
      <c r="AJ256" s="32"/>
      <c r="AK256" s="32"/>
      <c r="AL256" s="32"/>
      <c r="AM256" s="32"/>
      <c r="AN256" s="32"/>
      <c r="AO256" s="32"/>
      <c r="AP256" s="32"/>
      <c r="AQ256" s="32"/>
      <c r="AR256" s="32"/>
      <c r="AS256" s="32"/>
      <c r="AT256" s="32"/>
      <c r="AU256" s="32"/>
      <c r="AV256" s="32"/>
      <c r="AW256" s="32"/>
      <c r="AX256" s="32"/>
      <c r="AY256" s="32"/>
      <c r="AZ256" s="32"/>
      <c r="BA256" s="32"/>
      <c r="BB256" s="32"/>
      <c r="BC256" s="32"/>
      <c r="BD256" s="32"/>
      <c r="BE256" s="32"/>
      <c r="BF256" s="32"/>
      <c r="BG256" s="32"/>
      <c r="BH256" s="32"/>
      <c r="BI256" s="32"/>
      <c r="BJ256" s="32"/>
      <c r="BK256" s="32"/>
      <c r="BL256" s="32"/>
      <c r="BM256" s="32"/>
      <c r="BN256" s="32"/>
      <c r="BO256" s="32"/>
      <c r="BP256" s="32"/>
      <c r="BQ256" s="32"/>
      <c r="BR256" s="32"/>
      <c r="BS256" s="32"/>
      <c r="BT256" s="32"/>
      <c r="BU256" s="32"/>
      <c r="BV256" s="32"/>
      <c r="BW256" s="32"/>
      <c r="BX256" s="32"/>
      <c r="BY256" s="32"/>
      <c r="BZ256" s="32"/>
      <c r="CA256" s="32"/>
      <c r="CB256" s="32"/>
      <c r="CC256" s="32"/>
      <c r="CD256" s="32"/>
      <c r="CE256" s="32"/>
      <c r="CF256" s="32"/>
      <c r="CG256" s="32"/>
      <c r="CH256" s="32"/>
      <c r="CI256" s="32"/>
      <c r="CJ256" s="32"/>
      <c r="CK256" s="32"/>
      <c r="CL256" s="32"/>
      <c r="CM256" s="32"/>
      <c r="CN256" s="32"/>
      <c r="CO256" s="32"/>
      <c r="CP256" s="32"/>
      <c r="CQ256" s="32"/>
      <c r="CR256" s="32"/>
      <c r="CS256" s="32"/>
      <c r="CT256" s="32"/>
      <c r="CU256" s="32"/>
      <c r="CV256" s="32"/>
      <c r="CW256" s="32"/>
      <c r="CX256" s="32"/>
      <c r="CY256" s="32"/>
      <c r="CZ256" s="32"/>
      <c r="DA256" s="32"/>
      <c r="DB256" s="32"/>
      <c r="DC256" s="32"/>
      <c r="DD256" s="32"/>
      <c r="DE256" s="32"/>
      <c r="DF256" s="32"/>
      <c r="DG256" s="32"/>
      <c r="DH256" s="32"/>
      <c r="DI256" s="32"/>
      <c r="DJ256" s="32"/>
      <c r="DK256" s="32"/>
      <c r="DL256" s="32"/>
      <c r="DM256" s="32"/>
      <c r="DN256" s="32"/>
      <c r="DO256" s="32"/>
      <c r="DP256" s="32"/>
      <c r="DQ256" s="32"/>
      <c r="DR256" s="32"/>
      <c r="DS256" s="32"/>
      <c r="DT256" s="32"/>
      <c r="DU256" s="32"/>
      <c r="DV256" s="32"/>
      <c r="DW256" s="32"/>
      <c r="DX256" s="32"/>
      <c r="DY256" s="32"/>
      <c r="DZ256" s="32"/>
      <c r="EA256" s="32"/>
      <c r="EB256" s="32"/>
      <c r="EC256" s="32"/>
      <c r="ED256" s="32"/>
      <c r="EE256" s="32"/>
      <c r="EF256" s="32"/>
      <c r="EG256" s="32"/>
      <c r="EH256" s="32"/>
      <c r="EI256" s="32"/>
      <c r="EJ256" s="32"/>
      <c r="EK256" s="32"/>
      <c r="EL256" s="32"/>
      <c r="EM256" s="32"/>
      <c r="EN256" s="32"/>
      <c r="EO256" s="32"/>
      <c r="EP256" s="32"/>
      <c r="EQ256" s="32"/>
      <c r="ER256" s="32"/>
      <c r="ES256" s="32"/>
      <c r="ET256" s="32"/>
      <c r="EU256" s="32"/>
      <c r="EV256" s="32"/>
      <c r="EW256" s="32"/>
      <c r="EX256" s="32"/>
      <c r="EY256" s="32"/>
      <c r="EZ256" s="32"/>
      <c r="FA256" s="32"/>
      <c r="FB256" s="32"/>
      <c r="FC256" s="32"/>
      <c r="FD256" s="32"/>
      <c r="FE256" s="32"/>
      <c r="FF256" s="32"/>
      <c r="FG256" s="32"/>
      <c r="FH256" s="32"/>
      <c r="FI256" s="32"/>
      <c r="FJ256" s="32"/>
      <c r="FK256" s="32"/>
      <c r="FL256" s="32"/>
      <c r="FM256" s="32"/>
      <c r="FN256" s="32"/>
      <c r="FO256" s="32"/>
      <c r="FP256" s="32"/>
      <c r="FQ256" s="32"/>
      <c r="FR256" s="32"/>
      <c r="FS256" s="32"/>
      <c r="FT256" s="32"/>
      <c r="FU256" s="32"/>
      <c r="FV256" s="32"/>
      <c r="FW256" s="32"/>
      <c r="FX256" s="32"/>
      <c r="FY256" s="32"/>
      <c r="FZ256" s="32"/>
      <c r="GA256" s="32"/>
      <c r="GB256" s="32"/>
      <c r="GC256" s="32"/>
      <c r="GD256" s="32"/>
      <c r="GE256" s="32"/>
      <c r="GF256" s="32"/>
      <c r="GG256" s="32"/>
      <c r="GH256" s="32"/>
      <c r="GI256" s="32"/>
      <c r="GJ256" s="32"/>
      <c r="GK256" s="32"/>
      <c r="GL256" s="32"/>
      <c r="GM256" s="32"/>
      <c r="GN256" s="32"/>
      <c r="GO256" s="32"/>
      <c r="GP256" s="32"/>
      <c r="GQ256" s="32"/>
      <c r="GR256" s="32"/>
      <c r="GS256" s="32"/>
      <c r="GT256" s="32"/>
      <c r="GU256" s="32"/>
      <c r="GV256" s="32"/>
      <c r="GW256" s="32"/>
      <c r="GX256" s="32"/>
      <c r="GY256" s="32"/>
      <c r="GZ256" s="32"/>
      <c r="HA256" s="32"/>
      <c r="HB256" s="32"/>
      <c r="HC256" s="32"/>
      <c r="HD256" s="32"/>
      <c r="HE256" s="32"/>
      <c r="HF256" s="32"/>
      <c r="HG256" s="32"/>
      <c r="HH256" s="32"/>
      <c r="HI256" s="32"/>
      <c r="HJ256" s="32"/>
      <c r="HK256" s="32"/>
      <c r="HL256" s="32"/>
      <c r="HM256" s="32"/>
      <c r="HN256" s="32"/>
      <c r="HO256" s="32"/>
      <c r="HP256" s="32"/>
      <c r="HQ256" s="32"/>
      <c r="HR256" s="32"/>
      <c r="HS256" s="32"/>
      <c r="HT256" s="32"/>
      <c r="HU256" s="32"/>
      <c r="HV256" s="32"/>
      <c r="HW256" s="32"/>
      <c r="HX256" s="32"/>
      <c r="HY256" s="32"/>
      <c r="HZ256" s="32"/>
      <c r="IA256" s="32"/>
      <c r="IB256" s="32"/>
      <c r="IC256" s="32"/>
      <c r="ID256" s="32"/>
      <c r="IE256" s="32"/>
      <c r="IF256" s="32"/>
      <c r="IG256" s="32"/>
      <c r="IH256" s="32"/>
      <c r="II256" s="32"/>
      <c r="IJ256" s="32"/>
      <c r="IK256" s="32"/>
      <c r="IL256" s="32"/>
      <c r="IM256" s="32"/>
      <c r="IN256" s="32"/>
      <c r="IO256" s="32"/>
      <c r="IP256" s="32"/>
      <c r="IQ256" s="32"/>
      <c r="IR256" s="32"/>
      <c r="IS256" s="32"/>
      <c r="IT256" s="32"/>
      <c r="IU256" s="32"/>
      <c r="IV256" s="32"/>
    </row>
    <row r="257" spans="1:256" x14ac:dyDescent="0.25">
      <c r="A257" s="2"/>
      <c r="B257" s="32"/>
      <c r="C257" s="19"/>
      <c r="D257" s="32"/>
      <c r="E257" s="32"/>
      <c r="F257" s="32"/>
      <c r="G257" s="32"/>
      <c r="H257" s="32"/>
      <c r="I257" s="32"/>
      <c r="J257" s="32"/>
      <c r="K257" s="32"/>
      <c r="L257" s="32"/>
      <c r="M257" s="32"/>
      <c r="N257" s="32"/>
      <c r="O257" s="32"/>
      <c r="P257" s="32"/>
      <c r="Q257" s="32"/>
      <c r="R257" s="32"/>
      <c r="S257" s="32"/>
      <c r="T257" s="32"/>
      <c r="V257" s="32"/>
      <c r="W257" s="32"/>
      <c r="X257" s="32"/>
      <c r="Y257" s="32"/>
      <c r="Z257" s="32"/>
      <c r="AA257" s="32"/>
      <c r="AB257" s="32"/>
      <c r="AC257" s="32"/>
      <c r="AD257" s="32"/>
      <c r="AE257" s="32"/>
      <c r="AF257" s="32"/>
      <c r="AG257" s="32"/>
      <c r="AH257" s="32"/>
      <c r="AI257" s="32"/>
      <c r="AJ257" s="32"/>
      <c r="AK257" s="32"/>
      <c r="AL257" s="32"/>
      <c r="AM257" s="32"/>
      <c r="AN257" s="32"/>
      <c r="AO257" s="32"/>
      <c r="AP257" s="32"/>
      <c r="AQ257" s="32"/>
      <c r="AR257" s="32"/>
      <c r="AS257" s="32"/>
      <c r="AT257" s="32"/>
      <c r="AU257" s="32"/>
      <c r="AV257" s="32"/>
      <c r="AW257" s="32"/>
      <c r="AX257" s="32"/>
      <c r="AY257" s="32"/>
      <c r="AZ257" s="32"/>
      <c r="BA257" s="32"/>
      <c r="BB257" s="32"/>
      <c r="BC257" s="32"/>
      <c r="BD257" s="32"/>
      <c r="BE257" s="32"/>
      <c r="BF257" s="32"/>
      <c r="BG257" s="32"/>
      <c r="BH257" s="32"/>
      <c r="BI257" s="32"/>
      <c r="BJ257" s="32"/>
      <c r="BK257" s="32"/>
      <c r="BL257" s="32"/>
      <c r="BM257" s="32"/>
      <c r="BN257" s="32"/>
      <c r="BO257" s="32"/>
      <c r="BP257" s="32"/>
      <c r="BQ257" s="32"/>
      <c r="BR257" s="32"/>
      <c r="BS257" s="32"/>
      <c r="BT257" s="32"/>
      <c r="BU257" s="32"/>
      <c r="BV257" s="32"/>
      <c r="BW257" s="32"/>
      <c r="BX257" s="32"/>
      <c r="BY257" s="32"/>
      <c r="BZ257" s="32"/>
      <c r="CA257" s="32"/>
      <c r="CB257" s="32"/>
      <c r="CC257" s="32"/>
      <c r="CD257" s="32"/>
      <c r="CE257" s="32"/>
      <c r="CF257" s="32"/>
      <c r="CG257" s="32"/>
      <c r="CH257" s="32"/>
      <c r="CI257" s="32"/>
      <c r="CJ257" s="32"/>
      <c r="CK257" s="32"/>
      <c r="CL257" s="32"/>
      <c r="CM257" s="32"/>
      <c r="CN257" s="32"/>
      <c r="CO257" s="32"/>
      <c r="CP257" s="32"/>
      <c r="CQ257" s="32"/>
      <c r="CR257" s="32"/>
      <c r="CS257" s="32"/>
      <c r="CT257" s="32"/>
      <c r="CU257" s="32"/>
      <c r="CV257" s="32"/>
      <c r="CW257" s="32"/>
      <c r="CX257" s="32"/>
      <c r="CY257" s="32"/>
      <c r="CZ257" s="32"/>
      <c r="DA257" s="32"/>
      <c r="DB257" s="32"/>
      <c r="DC257" s="32"/>
      <c r="DD257" s="32"/>
      <c r="DE257" s="32"/>
      <c r="DF257" s="32"/>
      <c r="DG257" s="32"/>
      <c r="DH257" s="32"/>
      <c r="DI257" s="32"/>
      <c r="DJ257" s="32"/>
      <c r="DK257" s="32"/>
      <c r="DL257" s="32"/>
      <c r="DM257" s="32"/>
      <c r="DN257" s="32"/>
      <c r="DO257" s="32"/>
      <c r="DP257" s="32"/>
      <c r="DQ257" s="32"/>
      <c r="DR257" s="32"/>
      <c r="DS257" s="32"/>
      <c r="DT257" s="32"/>
      <c r="DU257" s="32"/>
      <c r="DV257" s="32"/>
      <c r="DW257" s="32"/>
      <c r="DX257" s="32"/>
      <c r="DY257" s="32"/>
      <c r="DZ257" s="32"/>
      <c r="EA257" s="32"/>
      <c r="EB257" s="32"/>
      <c r="EC257" s="32"/>
      <c r="ED257" s="32"/>
      <c r="EE257" s="32"/>
      <c r="EF257" s="32"/>
      <c r="EG257" s="32"/>
      <c r="EH257" s="32"/>
      <c r="EI257" s="32"/>
      <c r="EJ257" s="32"/>
      <c r="EK257" s="32"/>
      <c r="EL257" s="32"/>
      <c r="EM257" s="32"/>
      <c r="EN257" s="32"/>
      <c r="EO257" s="32"/>
      <c r="EP257" s="32"/>
      <c r="EQ257" s="32"/>
      <c r="ER257" s="32"/>
      <c r="ES257" s="32"/>
      <c r="ET257" s="32"/>
      <c r="EU257" s="32"/>
      <c r="EV257" s="32"/>
      <c r="EW257" s="32"/>
      <c r="EX257" s="32"/>
      <c r="EY257" s="32"/>
      <c r="EZ257" s="32"/>
      <c r="FA257" s="32"/>
      <c r="FB257" s="32"/>
      <c r="FC257" s="32"/>
      <c r="FD257" s="32"/>
      <c r="FE257" s="32"/>
      <c r="FF257" s="32"/>
      <c r="FG257" s="32"/>
      <c r="FH257" s="32"/>
      <c r="FI257" s="32"/>
      <c r="FJ257" s="32"/>
      <c r="FK257" s="32"/>
      <c r="FL257" s="32"/>
      <c r="FM257" s="32"/>
      <c r="FN257" s="32"/>
      <c r="FO257" s="32"/>
      <c r="FP257" s="32"/>
      <c r="FQ257" s="32"/>
      <c r="FR257" s="32"/>
      <c r="FS257" s="32"/>
      <c r="FT257" s="32"/>
      <c r="FU257" s="32"/>
      <c r="FV257" s="32"/>
      <c r="FW257" s="32"/>
      <c r="FX257" s="32"/>
      <c r="FY257" s="32"/>
      <c r="FZ257" s="32"/>
      <c r="GA257" s="32"/>
      <c r="GB257" s="32"/>
      <c r="GC257" s="32"/>
      <c r="GD257" s="32"/>
      <c r="GE257" s="32"/>
      <c r="GF257" s="32"/>
      <c r="GG257" s="32"/>
      <c r="GH257" s="32"/>
      <c r="GI257" s="32"/>
      <c r="GJ257" s="32"/>
      <c r="GK257" s="32"/>
      <c r="GL257" s="32"/>
      <c r="GM257" s="32"/>
      <c r="GN257" s="32"/>
      <c r="GO257" s="32"/>
      <c r="GP257" s="32"/>
      <c r="GQ257" s="32"/>
      <c r="GR257" s="32"/>
      <c r="GS257" s="32"/>
      <c r="GT257" s="32"/>
      <c r="GU257" s="32"/>
      <c r="GV257" s="32"/>
      <c r="GW257" s="32"/>
      <c r="GX257" s="32"/>
      <c r="GY257" s="32"/>
      <c r="GZ257" s="32"/>
      <c r="HA257" s="32"/>
      <c r="HB257" s="32"/>
      <c r="HC257" s="32"/>
      <c r="HD257" s="32"/>
      <c r="HE257" s="32"/>
      <c r="HF257" s="32"/>
      <c r="HG257" s="32"/>
      <c r="HH257" s="32"/>
      <c r="HI257" s="32"/>
      <c r="HJ257" s="32"/>
      <c r="HK257" s="32"/>
      <c r="HL257" s="32"/>
      <c r="HM257" s="32"/>
      <c r="HN257" s="32"/>
      <c r="HO257" s="32"/>
      <c r="HP257" s="32"/>
      <c r="HQ257" s="32"/>
      <c r="HR257" s="32"/>
      <c r="HS257" s="32"/>
      <c r="HT257" s="32"/>
      <c r="HU257" s="32"/>
      <c r="HV257" s="32"/>
      <c r="HW257" s="32"/>
      <c r="HX257" s="32"/>
      <c r="HY257" s="32"/>
      <c r="HZ257" s="32"/>
      <c r="IA257" s="32"/>
      <c r="IB257" s="32"/>
      <c r="IC257" s="32"/>
      <c r="ID257" s="32"/>
      <c r="IE257" s="32"/>
      <c r="IF257" s="32"/>
      <c r="IG257" s="32"/>
      <c r="IH257" s="32"/>
      <c r="II257" s="32"/>
      <c r="IJ257" s="32"/>
      <c r="IK257" s="32"/>
      <c r="IL257" s="32"/>
      <c r="IM257" s="32"/>
      <c r="IN257" s="32"/>
      <c r="IO257" s="32"/>
      <c r="IP257" s="32"/>
      <c r="IQ257" s="32"/>
      <c r="IR257" s="32"/>
      <c r="IS257" s="32"/>
      <c r="IT257" s="32"/>
      <c r="IU257" s="32"/>
      <c r="IV257" s="32"/>
    </row>
    <row r="258" spans="1:256" x14ac:dyDescent="0.25">
      <c r="A258" s="2"/>
      <c r="B258" s="32"/>
      <c r="C258" s="19"/>
      <c r="D258" s="32"/>
      <c r="E258" s="32"/>
      <c r="F258" s="32"/>
      <c r="G258" s="32"/>
      <c r="H258" s="32"/>
      <c r="I258" s="32"/>
      <c r="J258" s="32"/>
      <c r="K258" s="32"/>
      <c r="L258" s="32"/>
      <c r="M258" s="32"/>
      <c r="N258" s="32"/>
      <c r="O258" s="32"/>
      <c r="P258" s="32"/>
      <c r="Q258" s="32"/>
      <c r="R258" s="32"/>
      <c r="S258" s="32"/>
      <c r="T258" s="32"/>
      <c r="V258" s="32"/>
      <c r="W258" s="32"/>
      <c r="X258" s="32"/>
      <c r="Y258" s="32"/>
      <c r="Z258" s="32"/>
      <c r="AA258" s="32"/>
      <c r="AB258" s="32"/>
      <c r="AC258" s="32"/>
      <c r="AD258" s="32"/>
      <c r="AE258" s="32"/>
      <c r="AF258" s="32"/>
      <c r="AG258" s="32"/>
      <c r="AH258" s="32"/>
      <c r="AI258" s="32"/>
      <c r="AJ258" s="32"/>
      <c r="AK258" s="32"/>
      <c r="AL258" s="32"/>
      <c r="AM258" s="32"/>
      <c r="AN258" s="32"/>
      <c r="AO258" s="32"/>
      <c r="AP258" s="32"/>
      <c r="AQ258" s="32"/>
      <c r="AR258" s="32"/>
      <c r="AS258" s="32"/>
      <c r="AT258" s="32"/>
      <c r="AU258" s="32"/>
      <c r="AV258" s="32"/>
      <c r="AW258" s="32"/>
      <c r="AX258" s="32"/>
      <c r="AY258" s="32"/>
      <c r="AZ258" s="32"/>
      <c r="BA258" s="32"/>
      <c r="BB258" s="32"/>
      <c r="BC258" s="32"/>
      <c r="BD258" s="32"/>
      <c r="BE258" s="32"/>
      <c r="BF258" s="32"/>
      <c r="BG258" s="32"/>
      <c r="BH258" s="32"/>
      <c r="BI258" s="32"/>
      <c r="BJ258" s="32"/>
      <c r="BK258" s="32"/>
      <c r="BL258" s="32"/>
      <c r="BM258" s="32"/>
      <c r="BN258" s="32"/>
      <c r="BO258" s="32"/>
      <c r="BP258" s="32"/>
      <c r="BQ258" s="32"/>
      <c r="BR258" s="32"/>
      <c r="BS258" s="32"/>
      <c r="BT258" s="32"/>
      <c r="BU258" s="32"/>
      <c r="BV258" s="32"/>
      <c r="BW258" s="32"/>
      <c r="BX258" s="32"/>
      <c r="BY258" s="32"/>
      <c r="BZ258" s="32"/>
      <c r="CA258" s="32"/>
      <c r="CB258" s="32"/>
      <c r="CC258" s="32"/>
      <c r="CD258" s="32"/>
      <c r="CE258" s="32"/>
      <c r="CF258" s="32"/>
      <c r="CG258" s="32"/>
      <c r="CH258" s="32"/>
      <c r="CI258" s="32"/>
      <c r="CJ258" s="32"/>
      <c r="CK258" s="32"/>
      <c r="CL258" s="32"/>
      <c r="CM258" s="32"/>
      <c r="CN258" s="32"/>
      <c r="CO258" s="32"/>
      <c r="CP258" s="32"/>
      <c r="CQ258" s="32"/>
      <c r="CR258" s="32"/>
      <c r="CS258" s="32"/>
      <c r="CT258" s="32"/>
      <c r="CU258" s="32"/>
      <c r="CV258" s="32"/>
      <c r="CW258" s="32"/>
      <c r="CX258" s="32"/>
      <c r="CY258" s="32"/>
      <c r="CZ258" s="32"/>
      <c r="DA258" s="32"/>
      <c r="DB258" s="32"/>
      <c r="DC258" s="32"/>
      <c r="DD258" s="32"/>
      <c r="DE258" s="32"/>
      <c r="DF258" s="32"/>
      <c r="DG258" s="32"/>
      <c r="DH258" s="32"/>
      <c r="DI258" s="32"/>
      <c r="DJ258" s="32"/>
      <c r="DK258" s="32"/>
      <c r="DL258" s="32"/>
      <c r="DM258" s="32"/>
      <c r="DN258" s="32"/>
      <c r="DO258" s="32"/>
      <c r="DP258" s="32"/>
      <c r="DQ258" s="32"/>
      <c r="DR258" s="32"/>
      <c r="DS258" s="32"/>
      <c r="DT258" s="32"/>
      <c r="DU258" s="32"/>
      <c r="DV258" s="32"/>
      <c r="DW258" s="32"/>
      <c r="DX258" s="32"/>
      <c r="DY258" s="32"/>
      <c r="DZ258" s="32"/>
      <c r="EA258" s="32"/>
      <c r="EB258" s="32"/>
      <c r="EC258" s="32"/>
      <c r="ED258" s="32"/>
      <c r="EE258" s="32"/>
      <c r="EF258" s="32"/>
      <c r="EG258" s="32"/>
      <c r="EH258" s="32"/>
      <c r="EI258" s="32"/>
      <c r="EJ258" s="32"/>
      <c r="EK258" s="32"/>
      <c r="EL258" s="32"/>
      <c r="EM258" s="32"/>
      <c r="EN258" s="32"/>
      <c r="EO258" s="32"/>
      <c r="EP258" s="32"/>
      <c r="EQ258" s="32"/>
      <c r="ER258" s="32"/>
      <c r="ES258" s="32"/>
      <c r="ET258" s="32"/>
      <c r="EU258" s="32"/>
      <c r="EV258" s="32"/>
      <c r="EW258" s="32"/>
      <c r="EX258" s="32"/>
      <c r="EY258" s="32"/>
      <c r="EZ258" s="32"/>
      <c r="FA258" s="32"/>
      <c r="FB258" s="32"/>
      <c r="FC258" s="32"/>
      <c r="FD258" s="32"/>
      <c r="FE258" s="32"/>
      <c r="FF258" s="32"/>
      <c r="FG258" s="32"/>
      <c r="FH258" s="32"/>
      <c r="FI258" s="32"/>
      <c r="FJ258" s="32"/>
      <c r="FK258" s="32"/>
      <c r="FL258" s="32"/>
      <c r="FM258" s="32"/>
      <c r="FN258" s="32"/>
      <c r="FO258" s="32"/>
      <c r="FP258" s="32"/>
      <c r="FQ258" s="32"/>
      <c r="FR258" s="32"/>
      <c r="FS258" s="32"/>
      <c r="FT258" s="32"/>
      <c r="FU258" s="32"/>
      <c r="FV258" s="32"/>
      <c r="FW258" s="32"/>
      <c r="FX258" s="32"/>
      <c r="FY258" s="32"/>
      <c r="FZ258" s="32"/>
      <c r="GA258" s="32"/>
      <c r="GB258" s="32"/>
      <c r="GC258" s="32"/>
      <c r="GD258" s="32"/>
      <c r="GE258" s="32"/>
      <c r="GF258" s="32"/>
      <c r="GG258" s="32"/>
      <c r="GH258" s="32"/>
      <c r="GI258" s="32"/>
      <c r="GJ258" s="32"/>
      <c r="GK258" s="32"/>
      <c r="GL258" s="32"/>
      <c r="GM258" s="32"/>
      <c r="GN258" s="32"/>
      <c r="GO258" s="32"/>
      <c r="GP258" s="32"/>
      <c r="GQ258" s="32"/>
      <c r="GR258" s="32"/>
      <c r="GS258" s="32"/>
      <c r="GT258" s="32"/>
      <c r="GU258" s="32"/>
      <c r="GV258" s="32"/>
      <c r="GW258" s="32"/>
      <c r="GX258" s="32"/>
      <c r="GY258" s="32"/>
      <c r="GZ258" s="32"/>
      <c r="HA258" s="32"/>
      <c r="HB258" s="32"/>
      <c r="HC258" s="32"/>
      <c r="HD258" s="32"/>
      <c r="HE258" s="32"/>
      <c r="HF258" s="32"/>
      <c r="HG258" s="32"/>
      <c r="HH258" s="32"/>
      <c r="HI258" s="32"/>
      <c r="HJ258" s="32"/>
      <c r="HK258" s="32"/>
      <c r="HL258" s="32"/>
      <c r="HM258" s="32"/>
      <c r="HN258" s="32"/>
      <c r="HO258" s="32"/>
      <c r="HP258" s="32"/>
      <c r="HQ258" s="32"/>
      <c r="HR258" s="32"/>
      <c r="HS258" s="32"/>
      <c r="HT258" s="32"/>
      <c r="HU258" s="32"/>
      <c r="HV258" s="32"/>
      <c r="HW258" s="32"/>
      <c r="HX258" s="32"/>
      <c r="HY258" s="32"/>
      <c r="HZ258" s="32"/>
      <c r="IA258" s="32"/>
      <c r="IB258" s="32"/>
      <c r="IC258" s="32"/>
      <c r="ID258" s="32"/>
      <c r="IE258" s="32"/>
      <c r="IF258" s="32"/>
      <c r="IG258" s="32"/>
      <c r="IH258" s="32"/>
      <c r="II258" s="32"/>
      <c r="IJ258" s="32"/>
      <c r="IK258" s="32"/>
      <c r="IL258" s="32"/>
      <c r="IM258" s="32"/>
      <c r="IN258" s="32"/>
      <c r="IO258" s="32"/>
      <c r="IP258" s="32"/>
      <c r="IQ258" s="32"/>
      <c r="IR258" s="32"/>
      <c r="IS258" s="32"/>
      <c r="IT258" s="32"/>
      <c r="IU258" s="32"/>
      <c r="IV258" s="32"/>
    </row>
    <row r="259" spans="1:256" x14ac:dyDescent="0.25">
      <c r="A259" s="2"/>
      <c r="B259" s="32"/>
      <c r="C259" s="19"/>
      <c r="D259" s="32"/>
      <c r="E259" s="32"/>
      <c r="F259" s="32"/>
      <c r="G259" s="32"/>
      <c r="H259" s="32"/>
      <c r="I259" s="32"/>
      <c r="J259" s="32"/>
      <c r="K259" s="32"/>
      <c r="L259" s="32"/>
      <c r="M259" s="32"/>
      <c r="N259" s="32"/>
      <c r="O259" s="32"/>
      <c r="P259" s="32"/>
      <c r="Q259" s="32"/>
      <c r="R259" s="32"/>
      <c r="S259" s="32"/>
      <c r="T259" s="32"/>
      <c r="V259" s="32"/>
      <c r="W259" s="32"/>
      <c r="X259" s="32"/>
      <c r="Y259" s="32"/>
      <c r="Z259" s="32"/>
      <c r="AA259" s="32"/>
      <c r="AB259" s="32"/>
      <c r="AC259" s="32"/>
      <c r="AD259" s="32"/>
      <c r="AE259" s="32"/>
      <c r="AF259" s="32"/>
      <c r="AG259" s="32"/>
      <c r="AH259" s="32"/>
      <c r="AI259" s="32"/>
      <c r="AJ259" s="32"/>
      <c r="AK259" s="32"/>
      <c r="AL259" s="32"/>
      <c r="AM259" s="32"/>
      <c r="AN259" s="32"/>
      <c r="AO259" s="32"/>
      <c r="AP259" s="32"/>
      <c r="AQ259" s="32"/>
      <c r="AR259" s="32"/>
      <c r="AS259" s="32"/>
      <c r="AT259" s="32"/>
      <c r="AU259" s="32"/>
      <c r="AV259" s="32"/>
      <c r="AW259" s="32"/>
      <c r="AX259" s="32"/>
      <c r="AY259" s="32"/>
      <c r="AZ259" s="32"/>
      <c r="BA259" s="32"/>
      <c r="BB259" s="32"/>
      <c r="BC259" s="32"/>
      <c r="BD259" s="32"/>
      <c r="BE259" s="32"/>
      <c r="BF259" s="32"/>
      <c r="BG259" s="32"/>
      <c r="BH259" s="32"/>
      <c r="BI259" s="32"/>
      <c r="BJ259" s="32"/>
      <c r="BK259" s="32"/>
      <c r="BL259" s="32"/>
      <c r="BM259" s="32"/>
      <c r="BN259" s="32"/>
      <c r="BO259" s="32"/>
      <c r="BP259" s="32"/>
      <c r="BQ259" s="32"/>
      <c r="BR259" s="32"/>
      <c r="BS259" s="32"/>
      <c r="BT259" s="32"/>
      <c r="BU259" s="32"/>
      <c r="BV259" s="32"/>
      <c r="BW259" s="32"/>
      <c r="BX259" s="32"/>
      <c r="BY259" s="32"/>
      <c r="BZ259" s="32"/>
      <c r="CA259" s="32"/>
      <c r="CB259" s="32"/>
      <c r="CC259" s="32"/>
      <c r="CD259" s="32"/>
      <c r="CE259" s="32"/>
      <c r="CF259" s="32"/>
      <c r="CG259" s="32"/>
      <c r="CH259" s="32"/>
      <c r="CI259" s="32"/>
      <c r="CJ259" s="32"/>
      <c r="CK259" s="32"/>
      <c r="CL259" s="32"/>
      <c r="CM259" s="32"/>
      <c r="CN259" s="32"/>
      <c r="CO259" s="32"/>
      <c r="CP259" s="32"/>
      <c r="CQ259" s="32"/>
      <c r="CR259" s="32"/>
      <c r="CS259" s="32"/>
      <c r="CT259" s="32"/>
      <c r="CU259" s="32"/>
      <c r="CV259" s="32"/>
      <c r="CW259" s="32"/>
      <c r="CX259" s="32"/>
      <c r="CY259" s="32"/>
      <c r="CZ259" s="32"/>
      <c r="DA259" s="32"/>
      <c r="DB259" s="32"/>
      <c r="DC259" s="32"/>
      <c r="DD259" s="32"/>
      <c r="DE259" s="32"/>
      <c r="DF259" s="32"/>
      <c r="DG259" s="32"/>
      <c r="DH259" s="32"/>
      <c r="DI259" s="32"/>
      <c r="DJ259" s="32"/>
      <c r="DK259" s="32"/>
      <c r="DL259" s="32"/>
      <c r="DM259" s="32"/>
      <c r="DN259" s="32"/>
      <c r="DO259" s="32"/>
      <c r="DP259" s="32"/>
      <c r="DQ259" s="32"/>
      <c r="DR259" s="32"/>
      <c r="DS259" s="32"/>
      <c r="DT259" s="32"/>
      <c r="DU259" s="32"/>
      <c r="DV259" s="32"/>
      <c r="DW259" s="32"/>
      <c r="DX259" s="32"/>
      <c r="DY259" s="32"/>
      <c r="DZ259" s="32"/>
      <c r="EA259" s="32"/>
      <c r="EB259" s="32"/>
      <c r="EC259" s="32"/>
      <c r="ED259" s="32"/>
      <c r="EE259" s="32"/>
      <c r="EF259" s="32"/>
      <c r="EG259" s="32"/>
      <c r="EH259" s="32"/>
      <c r="EI259" s="32"/>
      <c r="EJ259" s="32"/>
      <c r="EK259" s="32"/>
      <c r="EL259" s="32"/>
      <c r="EM259" s="32"/>
      <c r="EN259" s="32"/>
      <c r="EO259" s="32"/>
      <c r="EP259" s="32"/>
      <c r="EQ259" s="32"/>
      <c r="ER259" s="32"/>
      <c r="ES259" s="32"/>
      <c r="ET259" s="32"/>
      <c r="EU259" s="32"/>
      <c r="EV259" s="32"/>
      <c r="EW259" s="32"/>
      <c r="EX259" s="32"/>
      <c r="EY259" s="32"/>
      <c r="EZ259" s="32"/>
      <c r="FA259" s="32"/>
      <c r="FB259" s="32"/>
      <c r="FC259" s="32"/>
      <c r="FD259" s="32"/>
      <c r="FE259" s="32"/>
      <c r="FF259" s="32"/>
      <c r="FG259" s="32"/>
      <c r="FH259" s="32"/>
      <c r="FI259" s="32"/>
      <c r="FJ259" s="32"/>
      <c r="FK259" s="32"/>
      <c r="FL259" s="32"/>
      <c r="FM259" s="32"/>
      <c r="FN259" s="32"/>
      <c r="FO259" s="32"/>
      <c r="FP259" s="32"/>
      <c r="FQ259" s="32"/>
      <c r="FR259" s="32"/>
      <c r="FS259" s="32"/>
      <c r="FT259" s="32"/>
      <c r="FU259" s="32"/>
      <c r="FV259" s="32"/>
      <c r="FW259" s="32"/>
      <c r="FX259" s="32"/>
      <c r="FY259" s="32"/>
      <c r="FZ259" s="32"/>
      <c r="GA259" s="32"/>
      <c r="GB259" s="32"/>
      <c r="GC259" s="32"/>
      <c r="GD259" s="32"/>
      <c r="GE259" s="32"/>
      <c r="GF259" s="32"/>
      <c r="GG259" s="32"/>
      <c r="GH259" s="32"/>
      <c r="GI259" s="32"/>
      <c r="GJ259" s="32"/>
      <c r="GK259" s="32"/>
      <c r="GL259" s="32"/>
      <c r="GM259" s="32"/>
      <c r="GN259" s="32"/>
      <c r="GO259" s="32"/>
      <c r="GP259" s="32"/>
      <c r="GQ259" s="32"/>
      <c r="GR259" s="32"/>
      <c r="GS259" s="32"/>
      <c r="GT259" s="32"/>
      <c r="GU259" s="32"/>
      <c r="GV259" s="32"/>
      <c r="GW259" s="32"/>
      <c r="GX259" s="32"/>
      <c r="GY259" s="32"/>
      <c r="GZ259" s="32"/>
      <c r="HA259" s="32"/>
      <c r="HB259" s="32"/>
      <c r="HC259" s="32"/>
      <c r="HD259" s="32"/>
      <c r="HE259" s="32"/>
      <c r="HF259" s="32"/>
      <c r="HG259" s="32"/>
      <c r="HH259" s="32"/>
      <c r="HI259" s="32"/>
      <c r="HJ259" s="32"/>
      <c r="HK259" s="32"/>
      <c r="HL259" s="32"/>
      <c r="HM259" s="32"/>
      <c r="HN259" s="32"/>
      <c r="HO259" s="32"/>
      <c r="HP259" s="32"/>
      <c r="HQ259" s="32"/>
      <c r="HR259" s="32"/>
      <c r="HS259" s="32"/>
      <c r="HT259" s="32"/>
      <c r="HU259" s="32"/>
      <c r="HV259" s="32"/>
      <c r="HW259" s="32"/>
      <c r="HX259" s="32"/>
      <c r="HY259" s="32"/>
      <c r="HZ259" s="32"/>
      <c r="IA259" s="32"/>
      <c r="IB259" s="32"/>
      <c r="IC259" s="32"/>
      <c r="ID259" s="32"/>
      <c r="IE259" s="32"/>
      <c r="IF259" s="32"/>
      <c r="IG259" s="32"/>
      <c r="IH259" s="32"/>
      <c r="II259" s="32"/>
      <c r="IJ259" s="32"/>
      <c r="IK259" s="32"/>
      <c r="IL259" s="32"/>
      <c r="IM259" s="32"/>
      <c r="IN259" s="32"/>
      <c r="IO259" s="32"/>
      <c r="IP259" s="32"/>
      <c r="IQ259" s="32"/>
      <c r="IR259" s="32"/>
      <c r="IS259" s="32"/>
      <c r="IT259" s="32"/>
      <c r="IU259" s="32"/>
      <c r="IV259" s="32"/>
    </row>
    <row r="260" spans="1:256" x14ac:dyDescent="0.25">
      <c r="A260" s="2"/>
      <c r="B260" s="32"/>
      <c r="C260" s="19"/>
      <c r="D260" s="32"/>
      <c r="E260" s="32"/>
      <c r="F260" s="32"/>
      <c r="G260" s="32"/>
      <c r="H260" s="32"/>
      <c r="I260" s="32"/>
      <c r="J260" s="32"/>
      <c r="K260" s="32"/>
      <c r="L260" s="32"/>
      <c r="M260" s="32"/>
      <c r="N260" s="32"/>
      <c r="O260" s="32"/>
      <c r="P260" s="32"/>
      <c r="Q260" s="32"/>
      <c r="R260" s="32"/>
      <c r="S260" s="32"/>
      <c r="T260" s="32"/>
      <c r="V260" s="32"/>
      <c r="W260" s="32"/>
      <c r="X260" s="32"/>
      <c r="Y260" s="32"/>
      <c r="Z260" s="32"/>
      <c r="AA260" s="32"/>
      <c r="AB260" s="32"/>
      <c r="AC260" s="32"/>
      <c r="AD260" s="32"/>
      <c r="AE260" s="32"/>
      <c r="AF260" s="32"/>
      <c r="AG260" s="32"/>
      <c r="AH260" s="32"/>
      <c r="AI260" s="32"/>
      <c r="AJ260" s="32"/>
      <c r="AK260" s="32"/>
      <c r="AL260" s="32"/>
      <c r="AM260" s="32"/>
      <c r="AN260" s="32"/>
      <c r="AO260" s="32"/>
      <c r="AP260" s="32"/>
      <c r="AQ260" s="32"/>
      <c r="AR260" s="32"/>
      <c r="AS260" s="32"/>
      <c r="AT260" s="32"/>
      <c r="AU260" s="32"/>
      <c r="AV260" s="32"/>
      <c r="AW260" s="32"/>
      <c r="AX260" s="32"/>
      <c r="AY260" s="32"/>
      <c r="AZ260" s="32"/>
      <c r="BA260" s="32"/>
      <c r="BB260" s="32"/>
      <c r="BC260" s="32"/>
      <c r="BD260" s="32"/>
      <c r="BE260" s="32"/>
      <c r="BF260" s="32"/>
      <c r="BG260" s="32"/>
      <c r="BH260" s="32"/>
      <c r="BI260" s="32"/>
      <c r="BJ260" s="32"/>
      <c r="BK260" s="32"/>
      <c r="BL260" s="32"/>
      <c r="BM260" s="32"/>
      <c r="BN260" s="32"/>
      <c r="BO260" s="32"/>
      <c r="BP260" s="32"/>
      <c r="BQ260" s="32"/>
      <c r="BR260" s="32"/>
      <c r="BS260" s="32"/>
      <c r="BT260" s="32"/>
      <c r="BU260" s="32"/>
      <c r="BV260" s="32"/>
      <c r="BW260" s="32"/>
      <c r="BX260" s="32"/>
      <c r="BY260" s="32"/>
      <c r="BZ260" s="32"/>
      <c r="CA260" s="32"/>
      <c r="CB260" s="32"/>
      <c r="CC260" s="32"/>
      <c r="CD260" s="32"/>
      <c r="CE260" s="32"/>
      <c r="CF260" s="32"/>
      <c r="CG260" s="32"/>
      <c r="CH260" s="32"/>
      <c r="CI260" s="32"/>
      <c r="CJ260" s="32"/>
      <c r="CK260" s="32"/>
      <c r="CL260" s="32"/>
      <c r="CM260" s="32"/>
      <c r="CN260" s="32"/>
      <c r="CO260" s="32"/>
      <c r="CP260" s="32"/>
      <c r="CQ260" s="32"/>
      <c r="CR260" s="32"/>
      <c r="CS260" s="32"/>
      <c r="CT260" s="32"/>
      <c r="CU260" s="32"/>
      <c r="CV260" s="32"/>
      <c r="CW260" s="32"/>
      <c r="CX260" s="32"/>
      <c r="CY260" s="32"/>
      <c r="CZ260" s="32"/>
      <c r="DA260" s="32"/>
      <c r="DB260" s="32"/>
      <c r="DC260" s="32"/>
      <c r="DD260" s="32"/>
      <c r="DE260" s="32"/>
      <c r="DF260" s="32"/>
      <c r="DG260" s="32"/>
      <c r="DH260" s="32"/>
      <c r="DI260" s="32"/>
      <c r="DJ260" s="32"/>
      <c r="DK260" s="32"/>
      <c r="DL260" s="32"/>
      <c r="DM260" s="32"/>
      <c r="DN260" s="32"/>
      <c r="DO260" s="32"/>
      <c r="DP260" s="32"/>
      <c r="DQ260" s="32"/>
      <c r="DR260" s="32"/>
      <c r="DS260" s="32"/>
      <c r="DT260" s="32"/>
      <c r="DU260" s="32"/>
      <c r="DV260" s="32"/>
      <c r="DW260" s="32"/>
      <c r="DX260" s="32"/>
      <c r="DY260" s="32"/>
      <c r="DZ260" s="32"/>
      <c r="EA260" s="32"/>
      <c r="EB260" s="32"/>
      <c r="EC260" s="32"/>
      <c r="ED260" s="32"/>
      <c r="EE260" s="32"/>
      <c r="EF260" s="32"/>
      <c r="EG260" s="32"/>
      <c r="EH260" s="32"/>
      <c r="EI260" s="32"/>
      <c r="EJ260" s="32"/>
      <c r="EK260" s="32"/>
      <c r="EL260" s="32"/>
      <c r="EM260" s="32"/>
      <c r="EN260" s="32"/>
      <c r="EO260" s="32"/>
      <c r="EP260" s="32"/>
      <c r="EQ260" s="32"/>
      <c r="ER260" s="32"/>
      <c r="ES260" s="32"/>
      <c r="ET260" s="32"/>
      <c r="EU260" s="32"/>
      <c r="EV260" s="32"/>
      <c r="EW260" s="32"/>
      <c r="EX260" s="32"/>
      <c r="EY260" s="32"/>
      <c r="EZ260" s="32"/>
      <c r="FA260" s="32"/>
      <c r="FB260" s="32"/>
      <c r="FC260" s="32"/>
      <c r="FD260" s="32"/>
      <c r="FE260" s="32"/>
      <c r="FF260" s="32"/>
      <c r="FG260" s="32"/>
      <c r="FH260" s="32"/>
      <c r="FI260" s="32"/>
      <c r="FJ260" s="32"/>
      <c r="FK260" s="32"/>
      <c r="FL260" s="32"/>
      <c r="FM260" s="32"/>
      <c r="FN260" s="32"/>
      <c r="FO260" s="32"/>
      <c r="FP260" s="32"/>
      <c r="FQ260" s="32"/>
      <c r="FR260" s="32"/>
      <c r="FS260" s="32"/>
      <c r="FT260" s="32"/>
      <c r="FU260" s="32"/>
      <c r="FV260" s="32"/>
      <c r="FW260" s="32"/>
      <c r="FX260" s="32"/>
      <c r="FY260" s="32"/>
      <c r="FZ260" s="32"/>
      <c r="GA260" s="32"/>
      <c r="GB260" s="32"/>
      <c r="GC260" s="32"/>
      <c r="GD260" s="32"/>
      <c r="GE260" s="32"/>
      <c r="GF260" s="32"/>
      <c r="GG260" s="32"/>
      <c r="GH260" s="32"/>
      <c r="GI260" s="32"/>
      <c r="GJ260" s="32"/>
      <c r="GK260" s="32"/>
      <c r="GL260" s="32"/>
      <c r="GM260" s="32"/>
      <c r="GN260" s="32"/>
      <c r="GO260" s="32"/>
      <c r="GP260" s="32"/>
      <c r="GQ260" s="32"/>
      <c r="GR260" s="32"/>
      <c r="GS260" s="32"/>
      <c r="GT260" s="32"/>
      <c r="GU260" s="32"/>
      <c r="GV260" s="32"/>
      <c r="GW260" s="32"/>
      <c r="GX260" s="32"/>
      <c r="GY260" s="32"/>
      <c r="GZ260" s="32"/>
      <c r="HA260" s="32"/>
      <c r="HB260" s="32"/>
      <c r="HC260" s="32"/>
      <c r="HD260" s="32"/>
      <c r="HE260" s="32"/>
      <c r="HF260" s="32"/>
      <c r="HG260" s="32"/>
      <c r="HH260" s="32"/>
      <c r="HI260" s="32"/>
      <c r="HJ260" s="32"/>
      <c r="HK260" s="32"/>
      <c r="HL260" s="32"/>
      <c r="HM260" s="32"/>
      <c r="HN260" s="32"/>
      <c r="HO260" s="32"/>
      <c r="HP260" s="32"/>
      <c r="HQ260" s="32"/>
      <c r="HR260" s="32"/>
      <c r="HS260" s="32"/>
      <c r="HT260" s="32"/>
      <c r="HU260" s="32"/>
      <c r="HV260" s="32"/>
      <c r="HW260" s="32"/>
      <c r="HX260" s="32"/>
      <c r="HY260" s="32"/>
      <c r="HZ260" s="32"/>
      <c r="IA260" s="32"/>
      <c r="IB260" s="32"/>
      <c r="IC260" s="32"/>
      <c r="ID260" s="32"/>
      <c r="IE260" s="32"/>
      <c r="IF260" s="32"/>
      <c r="IG260" s="32"/>
      <c r="IH260" s="32"/>
      <c r="II260" s="32"/>
      <c r="IJ260" s="32"/>
      <c r="IK260" s="32"/>
      <c r="IL260" s="32"/>
      <c r="IM260" s="32"/>
      <c r="IN260" s="32"/>
      <c r="IO260" s="32"/>
      <c r="IP260" s="32"/>
      <c r="IQ260" s="32"/>
      <c r="IR260" s="32"/>
      <c r="IS260" s="32"/>
      <c r="IT260" s="32"/>
      <c r="IU260" s="32"/>
      <c r="IV260" s="32"/>
    </row>
    <row r="261" spans="1:256" x14ac:dyDescent="0.25">
      <c r="A261" s="2"/>
      <c r="B261" s="32"/>
      <c r="C261" s="19"/>
      <c r="D261" s="32"/>
      <c r="E261" s="32"/>
      <c r="F261" s="32"/>
      <c r="G261" s="32"/>
      <c r="H261" s="32"/>
      <c r="I261" s="32"/>
      <c r="J261" s="32"/>
      <c r="K261" s="32"/>
      <c r="L261" s="32"/>
      <c r="M261" s="32"/>
      <c r="N261" s="32"/>
      <c r="O261" s="32"/>
      <c r="P261" s="32"/>
      <c r="Q261" s="32"/>
      <c r="R261" s="32"/>
      <c r="S261" s="32"/>
      <c r="T261" s="32"/>
      <c r="V261" s="32"/>
      <c r="W261" s="32"/>
      <c r="X261" s="32"/>
      <c r="Y261" s="32"/>
      <c r="Z261" s="32"/>
      <c r="AA261" s="32"/>
      <c r="AB261" s="32"/>
      <c r="AC261" s="32"/>
      <c r="AD261" s="32"/>
      <c r="AE261" s="32"/>
      <c r="AF261" s="32"/>
      <c r="AG261" s="32"/>
      <c r="AH261" s="32"/>
      <c r="AI261" s="32"/>
      <c r="AJ261" s="32"/>
      <c r="AK261" s="32"/>
      <c r="AL261" s="32"/>
      <c r="AM261" s="32"/>
      <c r="AN261" s="32"/>
      <c r="AO261" s="32"/>
      <c r="AP261" s="32"/>
      <c r="AQ261" s="32"/>
      <c r="AR261" s="32"/>
      <c r="AS261" s="32"/>
      <c r="AT261" s="32"/>
      <c r="AU261" s="32"/>
      <c r="AV261" s="32"/>
      <c r="AW261" s="32"/>
      <c r="AX261" s="32"/>
      <c r="AY261" s="32"/>
      <c r="AZ261" s="32"/>
      <c r="BA261" s="32"/>
      <c r="BB261" s="32"/>
      <c r="BC261" s="32"/>
      <c r="BD261" s="32"/>
      <c r="BE261" s="32"/>
      <c r="BF261" s="32"/>
      <c r="BG261" s="32"/>
      <c r="BH261" s="32"/>
      <c r="BI261" s="32"/>
      <c r="BJ261" s="32"/>
      <c r="BK261" s="32"/>
      <c r="BL261" s="32"/>
      <c r="BM261" s="32"/>
      <c r="BN261" s="32"/>
      <c r="BO261" s="32"/>
      <c r="BP261" s="32"/>
      <c r="BQ261" s="32"/>
      <c r="BR261" s="32"/>
      <c r="BS261" s="32"/>
      <c r="BT261" s="32"/>
      <c r="BU261" s="32"/>
      <c r="BV261" s="32"/>
      <c r="BW261" s="32"/>
      <c r="BX261" s="32"/>
      <c r="BY261" s="32"/>
      <c r="BZ261" s="32"/>
      <c r="CA261" s="32"/>
      <c r="CB261" s="32"/>
      <c r="CC261" s="32"/>
      <c r="CD261" s="32"/>
      <c r="CE261" s="32"/>
      <c r="CF261" s="32"/>
      <c r="CG261" s="32"/>
      <c r="CH261" s="32"/>
      <c r="CI261" s="32"/>
      <c r="CJ261" s="32"/>
      <c r="CK261" s="32"/>
      <c r="CL261" s="32"/>
      <c r="CM261" s="32"/>
      <c r="CN261" s="32"/>
      <c r="CO261" s="32"/>
      <c r="CP261" s="32"/>
      <c r="CQ261" s="32"/>
      <c r="CR261" s="32"/>
      <c r="CS261" s="32"/>
      <c r="CT261" s="32"/>
      <c r="CU261" s="32"/>
      <c r="CV261" s="32"/>
      <c r="CW261" s="32"/>
      <c r="CX261" s="32"/>
      <c r="CY261" s="32"/>
      <c r="CZ261" s="32"/>
      <c r="DA261" s="32"/>
      <c r="DB261" s="32"/>
      <c r="DC261" s="32"/>
      <c r="DD261" s="32"/>
      <c r="DE261" s="32"/>
      <c r="DF261" s="32"/>
      <c r="DG261" s="32"/>
      <c r="DH261" s="32"/>
      <c r="DI261" s="32"/>
      <c r="DJ261" s="32"/>
      <c r="DK261" s="32"/>
      <c r="DL261" s="32"/>
      <c r="DM261" s="32"/>
      <c r="DN261" s="32"/>
      <c r="DO261" s="32"/>
      <c r="DP261" s="32"/>
      <c r="DQ261" s="32"/>
      <c r="DR261" s="32"/>
      <c r="DS261" s="32"/>
      <c r="DT261" s="32"/>
      <c r="DU261" s="32"/>
      <c r="DV261" s="32"/>
      <c r="DW261" s="32"/>
      <c r="DX261" s="32"/>
      <c r="DY261" s="32"/>
      <c r="DZ261" s="32"/>
      <c r="EA261" s="32"/>
      <c r="EB261" s="32"/>
      <c r="EC261" s="32"/>
      <c r="ED261" s="32"/>
      <c r="EE261" s="32"/>
      <c r="EF261" s="32"/>
      <c r="EG261" s="32"/>
      <c r="EH261" s="32"/>
      <c r="EI261" s="32"/>
      <c r="EJ261" s="32"/>
      <c r="EK261" s="32"/>
      <c r="EL261" s="32"/>
      <c r="EM261" s="32"/>
      <c r="EN261" s="32"/>
      <c r="EO261" s="32"/>
      <c r="EP261" s="32"/>
      <c r="EQ261" s="32"/>
      <c r="ER261" s="32"/>
      <c r="ES261" s="32"/>
      <c r="ET261" s="32"/>
      <c r="EU261" s="32"/>
      <c r="EV261" s="32"/>
      <c r="EW261" s="32"/>
      <c r="EX261" s="32"/>
      <c r="EY261" s="32"/>
      <c r="EZ261" s="32"/>
      <c r="FA261" s="32"/>
      <c r="FB261" s="32"/>
      <c r="FC261" s="32"/>
      <c r="FD261" s="32"/>
      <c r="FE261" s="32"/>
      <c r="FF261" s="32"/>
      <c r="FG261" s="32"/>
      <c r="FH261" s="32"/>
      <c r="FI261" s="32"/>
      <c r="FJ261" s="32"/>
      <c r="FK261" s="32"/>
      <c r="FL261" s="32"/>
      <c r="FM261" s="32"/>
      <c r="FN261" s="32"/>
      <c r="FO261" s="32"/>
      <c r="FP261" s="32"/>
      <c r="FQ261" s="32"/>
      <c r="FR261" s="32"/>
      <c r="FS261" s="32"/>
      <c r="FT261" s="32"/>
      <c r="FU261" s="32"/>
      <c r="FV261" s="32"/>
      <c r="FW261" s="32"/>
      <c r="FX261" s="32"/>
      <c r="FY261" s="32"/>
      <c r="FZ261" s="32"/>
      <c r="GA261" s="32"/>
      <c r="GB261" s="32"/>
      <c r="GC261" s="32"/>
      <c r="GD261" s="32"/>
      <c r="GE261" s="32"/>
      <c r="GF261" s="32"/>
      <c r="GG261" s="32"/>
      <c r="GH261" s="32"/>
      <c r="GI261" s="32"/>
      <c r="GJ261" s="32"/>
      <c r="GK261" s="32"/>
      <c r="GL261" s="32"/>
      <c r="GM261" s="32"/>
      <c r="GN261" s="32"/>
      <c r="GO261" s="32"/>
      <c r="GP261" s="32"/>
      <c r="GQ261" s="32"/>
      <c r="GR261" s="32"/>
      <c r="GS261" s="32"/>
      <c r="GT261" s="32"/>
      <c r="GU261" s="32"/>
      <c r="GV261" s="32"/>
      <c r="GW261" s="32"/>
      <c r="GX261" s="32"/>
      <c r="GY261" s="32"/>
      <c r="GZ261" s="32"/>
      <c r="HA261" s="32"/>
      <c r="HB261" s="32"/>
      <c r="HC261" s="32"/>
      <c r="HD261" s="32"/>
      <c r="HE261" s="32"/>
      <c r="HF261" s="32"/>
      <c r="HG261" s="32"/>
      <c r="HH261" s="32"/>
      <c r="HI261" s="32"/>
      <c r="HJ261" s="32"/>
      <c r="HK261" s="32"/>
      <c r="HL261" s="32"/>
      <c r="HM261" s="32"/>
      <c r="HN261" s="32"/>
      <c r="HO261" s="32"/>
      <c r="HP261" s="32"/>
      <c r="HQ261" s="32"/>
      <c r="HR261" s="32"/>
      <c r="HS261" s="32"/>
      <c r="HT261" s="32"/>
      <c r="HU261" s="32"/>
      <c r="HV261" s="32"/>
      <c r="HW261" s="32"/>
      <c r="HX261" s="32"/>
      <c r="HY261" s="32"/>
      <c r="HZ261" s="32"/>
      <c r="IA261" s="32"/>
      <c r="IB261" s="32"/>
      <c r="IC261" s="32"/>
      <c r="ID261" s="32"/>
      <c r="IE261" s="32"/>
      <c r="IF261" s="32"/>
      <c r="IG261" s="32"/>
      <c r="IH261" s="32"/>
      <c r="II261" s="32"/>
      <c r="IJ261" s="32"/>
      <c r="IK261" s="32"/>
      <c r="IL261" s="32"/>
      <c r="IM261" s="32"/>
      <c r="IN261" s="32"/>
      <c r="IO261" s="32"/>
      <c r="IP261" s="32"/>
      <c r="IQ261" s="32"/>
      <c r="IR261" s="32"/>
      <c r="IS261" s="32"/>
      <c r="IT261" s="32"/>
      <c r="IU261" s="32"/>
      <c r="IV261" s="32"/>
    </row>
    <row r="262" spans="1:256" x14ac:dyDescent="0.25">
      <c r="A262" s="2"/>
      <c r="B262" s="32"/>
      <c r="C262" s="19"/>
      <c r="D262" s="32"/>
      <c r="E262" s="32"/>
      <c r="F262" s="32"/>
      <c r="G262" s="32"/>
      <c r="H262" s="32"/>
      <c r="I262" s="32"/>
      <c r="J262" s="32"/>
      <c r="K262" s="32"/>
      <c r="L262" s="32"/>
      <c r="M262" s="32"/>
      <c r="N262" s="32"/>
      <c r="O262" s="32"/>
      <c r="P262" s="32"/>
      <c r="Q262" s="32"/>
      <c r="R262" s="32"/>
      <c r="S262" s="32"/>
      <c r="T262" s="32"/>
      <c r="V262" s="32"/>
      <c r="W262" s="32"/>
      <c r="X262" s="32"/>
      <c r="Y262" s="32"/>
      <c r="Z262" s="32"/>
      <c r="AA262" s="32"/>
      <c r="AB262" s="32"/>
      <c r="AC262" s="32"/>
      <c r="AD262" s="32"/>
      <c r="AE262" s="32"/>
      <c r="AF262" s="32"/>
      <c r="AG262" s="32"/>
      <c r="AH262" s="32"/>
      <c r="AI262" s="32"/>
      <c r="AJ262" s="32"/>
      <c r="AK262" s="32"/>
      <c r="AL262" s="32"/>
      <c r="AM262" s="32"/>
      <c r="AN262" s="32"/>
      <c r="AO262" s="32"/>
      <c r="AP262" s="32"/>
      <c r="AQ262" s="32"/>
      <c r="AR262" s="32"/>
      <c r="AS262" s="32"/>
      <c r="AT262" s="32"/>
      <c r="AU262" s="32"/>
      <c r="AV262" s="32"/>
      <c r="AW262" s="32"/>
      <c r="AX262" s="32"/>
      <c r="AY262" s="32"/>
      <c r="AZ262" s="32"/>
      <c r="BA262" s="32"/>
      <c r="BB262" s="32"/>
      <c r="BC262" s="32"/>
      <c r="BD262" s="32"/>
      <c r="BE262" s="32"/>
      <c r="BF262" s="32"/>
      <c r="BG262" s="32"/>
      <c r="BH262" s="32"/>
      <c r="BI262" s="32"/>
      <c r="BJ262" s="32"/>
      <c r="BK262" s="32"/>
      <c r="BL262" s="32"/>
      <c r="BM262" s="32"/>
      <c r="BN262" s="32"/>
      <c r="BO262" s="32"/>
      <c r="BP262" s="32"/>
      <c r="BQ262" s="32"/>
      <c r="BR262" s="32"/>
      <c r="BS262" s="32"/>
      <c r="BT262" s="32"/>
      <c r="BU262" s="32"/>
      <c r="BV262" s="32"/>
      <c r="BW262" s="32"/>
      <c r="BX262" s="32"/>
      <c r="BY262" s="32"/>
      <c r="BZ262" s="32"/>
      <c r="CA262" s="32"/>
      <c r="CB262" s="32"/>
      <c r="CC262" s="32"/>
      <c r="CD262" s="32"/>
      <c r="CE262" s="32"/>
      <c r="CF262" s="32"/>
      <c r="CG262" s="32"/>
      <c r="CH262" s="32"/>
      <c r="CI262" s="32"/>
      <c r="CJ262" s="32"/>
      <c r="CK262" s="32"/>
      <c r="CL262" s="32"/>
      <c r="CM262" s="32"/>
      <c r="CN262" s="32"/>
      <c r="CO262" s="32"/>
      <c r="CP262" s="32"/>
      <c r="CQ262" s="32"/>
      <c r="CR262" s="32"/>
      <c r="CS262" s="32"/>
      <c r="CT262" s="32"/>
      <c r="CU262" s="32"/>
      <c r="CV262" s="32"/>
      <c r="CW262" s="32"/>
      <c r="CX262" s="32"/>
      <c r="CY262" s="32"/>
      <c r="CZ262" s="32"/>
      <c r="DA262" s="32"/>
      <c r="DB262" s="32"/>
      <c r="DC262" s="32"/>
      <c r="DD262" s="32"/>
      <c r="DE262" s="32"/>
      <c r="DF262" s="32"/>
      <c r="DG262" s="32"/>
      <c r="DH262" s="32"/>
      <c r="DI262" s="32"/>
      <c r="DJ262" s="32"/>
      <c r="DK262" s="32"/>
      <c r="DL262" s="32"/>
      <c r="DM262" s="32"/>
      <c r="DN262" s="32"/>
      <c r="DO262" s="32"/>
      <c r="DP262" s="32"/>
      <c r="DQ262" s="32"/>
      <c r="DR262" s="32"/>
      <c r="DS262" s="32"/>
      <c r="DT262" s="32"/>
      <c r="DU262" s="32"/>
      <c r="DV262" s="32"/>
      <c r="DW262" s="32"/>
      <c r="DX262" s="32"/>
      <c r="DY262" s="32"/>
      <c r="DZ262" s="32"/>
      <c r="EA262" s="32"/>
      <c r="EB262" s="32"/>
      <c r="EC262" s="32"/>
      <c r="ED262" s="32"/>
      <c r="EE262" s="32"/>
      <c r="EF262" s="32"/>
      <c r="EG262" s="32"/>
      <c r="EH262" s="32"/>
      <c r="EI262" s="32"/>
      <c r="EJ262" s="32"/>
      <c r="EK262" s="32"/>
      <c r="EL262" s="32"/>
      <c r="EM262" s="32"/>
      <c r="EN262" s="32"/>
      <c r="EO262" s="32"/>
      <c r="EP262" s="32"/>
      <c r="EQ262" s="32"/>
      <c r="ER262" s="32"/>
      <c r="ES262" s="32"/>
      <c r="ET262" s="32"/>
      <c r="EU262" s="32"/>
      <c r="EV262" s="32"/>
      <c r="EW262" s="32"/>
      <c r="EX262" s="32"/>
      <c r="EY262" s="32"/>
      <c r="EZ262" s="32"/>
      <c r="FA262" s="32"/>
      <c r="FB262" s="32"/>
      <c r="FC262" s="32"/>
      <c r="FD262" s="32"/>
      <c r="FE262" s="32"/>
      <c r="FF262" s="32"/>
      <c r="FG262" s="32"/>
      <c r="FH262" s="32"/>
      <c r="FI262" s="32"/>
      <c r="FJ262" s="32"/>
      <c r="FK262" s="32"/>
      <c r="FL262" s="32"/>
      <c r="FM262" s="32"/>
      <c r="FN262" s="32"/>
      <c r="FO262" s="32"/>
      <c r="FP262" s="32"/>
      <c r="FQ262" s="32"/>
      <c r="FR262" s="32"/>
      <c r="FS262" s="32"/>
      <c r="FT262" s="32"/>
      <c r="FU262" s="32"/>
      <c r="FV262" s="32"/>
      <c r="FW262" s="32"/>
      <c r="FX262" s="32"/>
      <c r="FY262" s="32"/>
      <c r="FZ262" s="32"/>
      <c r="GA262" s="32"/>
      <c r="GB262" s="32"/>
      <c r="GC262" s="32"/>
      <c r="GD262" s="32"/>
      <c r="GE262" s="32"/>
      <c r="GF262" s="32"/>
      <c r="GG262" s="32"/>
      <c r="GH262" s="32"/>
      <c r="GI262" s="32"/>
      <c r="GJ262" s="32"/>
      <c r="GK262" s="32"/>
      <c r="GL262" s="32"/>
      <c r="GM262" s="32"/>
      <c r="GN262" s="32"/>
      <c r="GO262" s="32"/>
      <c r="GP262" s="32"/>
      <c r="GQ262" s="32"/>
      <c r="GR262" s="32"/>
      <c r="GS262" s="32"/>
      <c r="GT262" s="32"/>
      <c r="GU262" s="32"/>
      <c r="GV262" s="32"/>
      <c r="GW262" s="32"/>
      <c r="GX262" s="32"/>
      <c r="GY262" s="32"/>
      <c r="GZ262" s="32"/>
      <c r="HA262" s="32"/>
      <c r="HB262" s="32"/>
      <c r="HC262" s="32"/>
      <c r="HD262" s="32"/>
      <c r="HE262" s="32"/>
      <c r="HF262" s="32"/>
      <c r="HG262" s="32"/>
      <c r="HH262" s="32"/>
      <c r="HI262" s="32"/>
      <c r="HJ262" s="32"/>
      <c r="HK262" s="32"/>
      <c r="HL262" s="32"/>
      <c r="HM262" s="32"/>
      <c r="HN262" s="32"/>
      <c r="HO262" s="32"/>
      <c r="HP262" s="32"/>
      <c r="HQ262" s="32"/>
      <c r="HR262" s="32"/>
      <c r="HS262" s="32"/>
      <c r="HT262" s="32"/>
      <c r="HU262" s="32"/>
      <c r="HV262" s="32"/>
      <c r="HW262" s="32"/>
      <c r="HX262" s="32"/>
      <c r="HY262" s="32"/>
      <c r="HZ262" s="32"/>
      <c r="IA262" s="32"/>
      <c r="IB262" s="32"/>
      <c r="IC262" s="32"/>
      <c r="ID262" s="32"/>
      <c r="IE262" s="32"/>
      <c r="IF262" s="32"/>
      <c r="IG262" s="32"/>
      <c r="IH262" s="32"/>
      <c r="II262" s="32"/>
      <c r="IJ262" s="32"/>
      <c r="IK262" s="32"/>
      <c r="IL262" s="32"/>
      <c r="IM262" s="32"/>
      <c r="IN262" s="32"/>
      <c r="IO262" s="32"/>
      <c r="IP262" s="32"/>
      <c r="IQ262" s="32"/>
      <c r="IR262" s="32"/>
      <c r="IS262" s="32"/>
      <c r="IT262" s="32"/>
      <c r="IU262" s="32"/>
      <c r="IV262" s="32"/>
    </row>
    <row r="263" spans="1:256" x14ac:dyDescent="0.25">
      <c r="A263" s="2"/>
      <c r="B263" s="32"/>
      <c r="C263" s="19"/>
      <c r="D263" s="32"/>
      <c r="E263" s="32"/>
      <c r="F263" s="32"/>
      <c r="G263" s="32"/>
      <c r="H263" s="32"/>
      <c r="I263" s="32"/>
      <c r="J263" s="32"/>
      <c r="K263" s="32"/>
      <c r="L263" s="32"/>
      <c r="M263" s="32"/>
      <c r="N263" s="32"/>
      <c r="O263" s="32"/>
      <c r="P263" s="32"/>
      <c r="Q263" s="32"/>
      <c r="R263" s="32"/>
      <c r="S263" s="32"/>
      <c r="T263" s="32"/>
      <c r="V263" s="32"/>
      <c r="W263" s="32"/>
      <c r="X263" s="32"/>
      <c r="Y263" s="32"/>
      <c r="Z263" s="32"/>
      <c r="AA263" s="32"/>
      <c r="AB263" s="32"/>
      <c r="AC263" s="32"/>
      <c r="AD263" s="32"/>
      <c r="AE263" s="32"/>
      <c r="AF263" s="32"/>
      <c r="AG263" s="32"/>
      <c r="AH263" s="32"/>
      <c r="AI263" s="32"/>
      <c r="AJ263" s="32"/>
      <c r="AK263" s="32"/>
      <c r="AL263" s="32"/>
      <c r="AM263" s="32"/>
      <c r="AN263" s="32"/>
      <c r="AO263" s="32"/>
      <c r="AP263" s="32"/>
      <c r="AQ263" s="32"/>
      <c r="AR263" s="32"/>
      <c r="AS263" s="32"/>
      <c r="AT263" s="32"/>
      <c r="AU263" s="32"/>
      <c r="AV263" s="32"/>
      <c r="AW263" s="32"/>
      <c r="AX263" s="32"/>
      <c r="AY263" s="32"/>
      <c r="AZ263" s="32"/>
      <c r="BA263" s="32"/>
      <c r="BB263" s="32"/>
      <c r="BC263" s="32"/>
      <c r="BD263" s="32"/>
      <c r="BE263" s="32"/>
      <c r="BF263" s="32"/>
      <c r="BG263" s="32"/>
      <c r="BH263" s="32"/>
      <c r="BI263" s="32"/>
      <c r="BJ263" s="32"/>
      <c r="BK263" s="32"/>
      <c r="BL263" s="32"/>
      <c r="BM263" s="32"/>
      <c r="BN263" s="32"/>
      <c r="BO263" s="32"/>
      <c r="BP263" s="32"/>
      <c r="BQ263" s="32"/>
      <c r="BR263" s="32"/>
      <c r="BS263" s="32"/>
      <c r="BT263" s="32"/>
      <c r="BU263" s="32"/>
      <c r="BV263" s="32"/>
      <c r="BW263" s="32"/>
      <c r="BX263" s="32"/>
      <c r="BY263" s="32"/>
      <c r="BZ263" s="32"/>
      <c r="CA263" s="32"/>
      <c r="CB263" s="32"/>
      <c r="CC263" s="32"/>
      <c r="CD263" s="32"/>
      <c r="CE263" s="32"/>
      <c r="CF263" s="32"/>
      <c r="CG263" s="32"/>
      <c r="CH263" s="32"/>
      <c r="CI263" s="32"/>
      <c r="CJ263" s="32"/>
      <c r="CK263" s="32"/>
      <c r="CL263" s="32"/>
      <c r="CM263" s="32"/>
      <c r="CN263" s="32"/>
      <c r="CO263" s="32"/>
      <c r="CP263" s="32"/>
      <c r="CQ263" s="32"/>
      <c r="CR263" s="32"/>
      <c r="CS263" s="32"/>
      <c r="CT263" s="32"/>
      <c r="CU263" s="32"/>
      <c r="CV263" s="32"/>
      <c r="CW263" s="32"/>
      <c r="CX263" s="32"/>
      <c r="CY263" s="32"/>
      <c r="CZ263" s="32"/>
      <c r="DA263" s="32"/>
      <c r="DB263" s="32"/>
      <c r="DC263" s="32"/>
      <c r="DD263" s="32"/>
      <c r="DE263" s="32"/>
      <c r="DF263" s="32"/>
      <c r="DG263" s="32"/>
      <c r="DH263" s="32"/>
      <c r="DI263" s="32"/>
      <c r="DJ263" s="32"/>
      <c r="DK263" s="32"/>
      <c r="DL263" s="32"/>
      <c r="DM263" s="32"/>
      <c r="DN263" s="32"/>
      <c r="DO263" s="32"/>
      <c r="DP263" s="32"/>
      <c r="DQ263" s="32"/>
      <c r="DR263" s="32"/>
      <c r="DS263" s="32"/>
      <c r="DT263" s="32"/>
      <c r="DU263" s="32"/>
      <c r="DV263" s="32"/>
      <c r="DW263" s="32"/>
      <c r="DX263" s="32"/>
      <c r="DY263" s="32"/>
      <c r="DZ263" s="32"/>
      <c r="EA263" s="32"/>
      <c r="EB263" s="32"/>
      <c r="EC263" s="32"/>
      <c r="ED263" s="32"/>
      <c r="EE263" s="32"/>
      <c r="EF263" s="32"/>
      <c r="EG263" s="32"/>
      <c r="EH263" s="32"/>
      <c r="EI263" s="32"/>
      <c r="EJ263" s="32"/>
      <c r="EK263" s="32"/>
      <c r="EL263" s="32"/>
      <c r="EM263" s="32"/>
      <c r="EN263" s="32"/>
      <c r="EO263" s="32"/>
      <c r="EP263" s="32"/>
      <c r="EQ263" s="32"/>
      <c r="ER263" s="32"/>
      <c r="ES263" s="32"/>
      <c r="ET263" s="32"/>
      <c r="EU263" s="32"/>
      <c r="EV263" s="32"/>
      <c r="EW263" s="32"/>
      <c r="EX263" s="32"/>
      <c r="EY263" s="32"/>
      <c r="EZ263" s="32"/>
      <c r="FA263" s="32"/>
      <c r="FB263" s="32"/>
      <c r="FC263" s="32"/>
      <c r="FD263" s="32"/>
      <c r="FE263" s="32"/>
      <c r="FF263" s="32"/>
      <c r="FG263" s="32"/>
      <c r="FH263" s="32"/>
      <c r="FI263" s="32"/>
      <c r="FJ263" s="32"/>
      <c r="FK263" s="32"/>
      <c r="FL263" s="32"/>
      <c r="FM263" s="32"/>
      <c r="FN263" s="32"/>
      <c r="FO263" s="32"/>
      <c r="FP263" s="32"/>
      <c r="FQ263" s="32"/>
      <c r="FR263" s="32"/>
      <c r="FS263" s="32"/>
      <c r="FT263" s="32"/>
      <c r="FU263" s="32"/>
      <c r="FV263" s="32"/>
      <c r="FW263" s="32"/>
      <c r="FX263" s="32"/>
      <c r="FY263" s="32"/>
      <c r="FZ263" s="32"/>
      <c r="GA263" s="32"/>
      <c r="GB263" s="32"/>
      <c r="GC263" s="32"/>
      <c r="GD263" s="32"/>
      <c r="GE263" s="32"/>
      <c r="GF263" s="32"/>
      <c r="GG263" s="32"/>
      <c r="GH263" s="32"/>
      <c r="GI263" s="32"/>
      <c r="GJ263" s="32"/>
      <c r="GK263" s="32"/>
      <c r="GL263" s="32"/>
      <c r="GM263" s="32"/>
      <c r="GN263" s="32"/>
      <c r="GO263" s="32"/>
      <c r="GP263" s="32"/>
      <c r="GQ263" s="32"/>
      <c r="GR263" s="32"/>
      <c r="GS263" s="32"/>
      <c r="GT263" s="32"/>
      <c r="GU263" s="32"/>
      <c r="GV263" s="32"/>
      <c r="GW263" s="32"/>
      <c r="GX263" s="32"/>
      <c r="GY263" s="32"/>
      <c r="GZ263" s="32"/>
      <c r="HA263" s="32"/>
      <c r="HB263" s="32"/>
      <c r="HC263" s="32"/>
      <c r="HD263" s="32"/>
      <c r="HE263" s="32"/>
      <c r="HF263" s="32"/>
      <c r="HG263" s="32"/>
      <c r="HH263" s="32"/>
      <c r="HI263" s="32"/>
      <c r="HJ263" s="32"/>
      <c r="HK263" s="32"/>
      <c r="HL263" s="32"/>
      <c r="HM263" s="32"/>
      <c r="HN263" s="32"/>
      <c r="HO263" s="32"/>
      <c r="HP263" s="32"/>
      <c r="HQ263" s="32"/>
      <c r="HR263" s="32"/>
      <c r="HS263" s="32"/>
      <c r="HT263" s="32"/>
      <c r="HU263" s="32"/>
      <c r="HV263" s="32"/>
      <c r="HW263" s="32"/>
      <c r="HX263" s="32"/>
      <c r="HY263" s="32"/>
      <c r="HZ263" s="32"/>
      <c r="IA263" s="32"/>
      <c r="IB263" s="32"/>
      <c r="IC263" s="32"/>
      <c r="ID263" s="32"/>
      <c r="IE263" s="32"/>
      <c r="IF263" s="32"/>
      <c r="IG263" s="32"/>
      <c r="IH263" s="32"/>
      <c r="II263" s="32"/>
      <c r="IJ263" s="32"/>
      <c r="IK263" s="32"/>
      <c r="IL263" s="32"/>
      <c r="IM263" s="32"/>
      <c r="IN263" s="32"/>
      <c r="IO263" s="32"/>
      <c r="IP263" s="32"/>
      <c r="IQ263" s="32"/>
      <c r="IR263" s="32"/>
      <c r="IS263" s="32"/>
      <c r="IT263" s="32"/>
      <c r="IU263" s="32"/>
      <c r="IV263" s="32"/>
    </row>
    <row r="264" spans="1:256" x14ac:dyDescent="0.25">
      <c r="A264" s="2"/>
      <c r="B264" s="32"/>
      <c r="C264" s="19"/>
      <c r="D264" s="32"/>
      <c r="E264" s="32"/>
      <c r="F264" s="32"/>
      <c r="G264" s="32"/>
      <c r="H264" s="32"/>
      <c r="I264" s="32"/>
      <c r="J264" s="32"/>
      <c r="K264" s="32"/>
      <c r="L264" s="32"/>
      <c r="M264" s="32"/>
      <c r="N264" s="32"/>
      <c r="O264" s="32"/>
      <c r="P264" s="32"/>
      <c r="Q264" s="32"/>
      <c r="R264" s="32"/>
      <c r="S264" s="32"/>
      <c r="T264" s="32"/>
      <c r="V264" s="32"/>
      <c r="W264" s="32"/>
      <c r="X264" s="32"/>
      <c r="Y264" s="32"/>
      <c r="Z264" s="32"/>
      <c r="AA264" s="32"/>
      <c r="AB264" s="32"/>
      <c r="AC264" s="32"/>
      <c r="AD264" s="32"/>
      <c r="AE264" s="32"/>
      <c r="AF264" s="32"/>
      <c r="AG264" s="32"/>
      <c r="AH264" s="32"/>
      <c r="AI264" s="32"/>
      <c r="AJ264" s="32"/>
      <c r="AK264" s="32"/>
      <c r="AL264" s="32"/>
      <c r="AM264" s="32"/>
      <c r="AN264" s="32"/>
      <c r="AO264" s="32"/>
      <c r="AP264" s="32"/>
      <c r="AQ264" s="32"/>
      <c r="AR264" s="32"/>
      <c r="AS264" s="32"/>
      <c r="AT264" s="32"/>
      <c r="AU264" s="32"/>
      <c r="AV264" s="32"/>
      <c r="AW264" s="32"/>
      <c r="AX264" s="32"/>
      <c r="AY264" s="32"/>
      <c r="AZ264" s="32"/>
      <c r="BA264" s="32"/>
      <c r="BB264" s="32"/>
      <c r="BC264" s="32"/>
      <c r="BD264" s="32"/>
      <c r="BE264" s="32"/>
      <c r="BF264" s="32"/>
      <c r="BG264" s="32"/>
      <c r="BH264" s="32"/>
      <c r="BI264" s="32"/>
      <c r="BJ264" s="32"/>
      <c r="BK264" s="32"/>
      <c r="BL264" s="32"/>
      <c r="BM264" s="32"/>
      <c r="BN264" s="32"/>
      <c r="BO264" s="32"/>
      <c r="BP264" s="32"/>
      <c r="BQ264" s="32"/>
      <c r="BR264" s="32"/>
      <c r="BS264" s="32"/>
      <c r="BT264" s="32"/>
      <c r="BU264" s="32"/>
      <c r="BV264" s="32"/>
      <c r="BW264" s="32"/>
      <c r="BX264" s="32"/>
      <c r="BY264" s="32"/>
      <c r="BZ264" s="32"/>
      <c r="CA264" s="32"/>
      <c r="CB264" s="32"/>
      <c r="CC264" s="32"/>
      <c r="CD264" s="32"/>
      <c r="CE264" s="32"/>
      <c r="CF264" s="32"/>
      <c r="CG264" s="32"/>
      <c r="CH264" s="32"/>
      <c r="CI264" s="32"/>
      <c r="CJ264" s="32"/>
      <c r="CK264" s="32"/>
      <c r="CL264" s="32"/>
      <c r="CM264" s="32"/>
      <c r="CN264" s="32"/>
      <c r="CO264" s="32"/>
      <c r="CP264" s="32"/>
      <c r="CQ264" s="32"/>
      <c r="CR264" s="32"/>
      <c r="CS264" s="32"/>
      <c r="CT264" s="32"/>
      <c r="CU264" s="32"/>
      <c r="CV264" s="32"/>
      <c r="CW264" s="32"/>
      <c r="CX264" s="32"/>
      <c r="CY264" s="32"/>
      <c r="CZ264" s="32"/>
      <c r="DA264" s="32"/>
      <c r="DB264" s="32"/>
      <c r="DC264" s="32"/>
      <c r="DD264" s="32"/>
      <c r="DE264" s="32"/>
      <c r="DF264" s="32"/>
      <c r="DG264" s="32"/>
      <c r="DH264" s="32"/>
      <c r="DI264" s="32"/>
      <c r="DJ264" s="32"/>
      <c r="DK264" s="32"/>
      <c r="DL264" s="32"/>
      <c r="DM264" s="32"/>
      <c r="DN264" s="32"/>
      <c r="DO264" s="32"/>
      <c r="DP264" s="32"/>
      <c r="DQ264" s="32"/>
      <c r="DR264" s="32"/>
      <c r="DS264" s="32"/>
      <c r="DT264" s="32"/>
      <c r="DU264" s="32"/>
      <c r="DV264" s="32"/>
      <c r="DW264" s="32"/>
      <c r="DX264" s="32"/>
      <c r="DY264" s="32"/>
      <c r="DZ264" s="32"/>
      <c r="EA264" s="32"/>
      <c r="EB264" s="32"/>
      <c r="EC264" s="32"/>
      <c r="ED264" s="32"/>
      <c r="EE264" s="32"/>
      <c r="EF264" s="32"/>
      <c r="EG264" s="32"/>
      <c r="EH264" s="32"/>
      <c r="EI264" s="32"/>
      <c r="EJ264" s="32"/>
      <c r="EK264" s="32"/>
      <c r="EL264" s="32"/>
      <c r="EM264" s="32"/>
      <c r="EN264" s="32"/>
      <c r="EO264" s="32"/>
      <c r="EP264" s="32"/>
      <c r="EQ264" s="32"/>
      <c r="ER264" s="32"/>
      <c r="ES264" s="32"/>
      <c r="ET264" s="32"/>
      <c r="EU264" s="32"/>
      <c r="EV264" s="32"/>
      <c r="EW264" s="32"/>
      <c r="EX264" s="32"/>
      <c r="EY264" s="32"/>
      <c r="EZ264" s="32"/>
      <c r="FA264" s="32"/>
      <c r="FB264" s="32"/>
      <c r="FC264" s="32"/>
      <c r="FD264" s="32"/>
      <c r="FE264" s="32"/>
      <c r="FF264" s="32"/>
      <c r="FG264" s="32"/>
      <c r="FH264" s="32"/>
      <c r="FI264" s="32"/>
      <c r="FJ264" s="32"/>
      <c r="FK264" s="32"/>
      <c r="FL264" s="32"/>
      <c r="FM264" s="32"/>
      <c r="FN264" s="32"/>
      <c r="FO264" s="32"/>
      <c r="FP264" s="32"/>
      <c r="FQ264" s="32"/>
      <c r="FR264" s="32"/>
      <c r="FS264" s="32"/>
      <c r="FT264" s="32"/>
      <c r="FU264" s="32"/>
      <c r="FV264" s="32"/>
      <c r="FW264" s="32"/>
      <c r="FX264" s="32"/>
      <c r="FY264" s="32"/>
      <c r="FZ264" s="32"/>
      <c r="GA264" s="32"/>
      <c r="GB264" s="32"/>
      <c r="GC264" s="32"/>
      <c r="GD264" s="32"/>
      <c r="GE264" s="32"/>
      <c r="GF264" s="32"/>
      <c r="GG264" s="32"/>
      <c r="GH264" s="32"/>
      <c r="GI264" s="32"/>
      <c r="GJ264" s="32"/>
      <c r="GK264" s="32"/>
      <c r="GL264" s="32"/>
      <c r="GM264" s="32"/>
      <c r="GN264" s="32"/>
      <c r="GO264" s="32"/>
      <c r="GP264" s="32"/>
      <c r="GQ264" s="32"/>
      <c r="GR264" s="32"/>
      <c r="GS264" s="32"/>
      <c r="GT264" s="32"/>
      <c r="GU264" s="32"/>
      <c r="GV264" s="32"/>
      <c r="GW264" s="32"/>
      <c r="GX264" s="32"/>
      <c r="GY264" s="32"/>
      <c r="GZ264" s="32"/>
      <c r="HA264" s="32"/>
      <c r="HB264" s="32"/>
      <c r="HC264" s="32"/>
      <c r="HD264" s="32"/>
      <c r="HE264" s="32"/>
      <c r="HF264" s="32"/>
      <c r="HG264" s="32"/>
      <c r="HH264" s="32"/>
      <c r="HI264" s="32"/>
      <c r="HJ264" s="32"/>
      <c r="HK264" s="32"/>
      <c r="HL264" s="32"/>
      <c r="HM264" s="32"/>
      <c r="HN264" s="32"/>
      <c r="HO264" s="32"/>
      <c r="HP264" s="32"/>
      <c r="HQ264" s="32"/>
      <c r="HR264" s="32"/>
      <c r="HS264" s="32"/>
      <c r="HT264" s="32"/>
      <c r="HU264" s="32"/>
      <c r="HV264" s="32"/>
      <c r="HW264" s="32"/>
      <c r="HX264" s="32"/>
      <c r="HY264" s="32"/>
      <c r="HZ264" s="32"/>
      <c r="IA264" s="32"/>
      <c r="IB264" s="32"/>
      <c r="IC264" s="32"/>
      <c r="ID264" s="32"/>
      <c r="IE264" s="32"/>
      <c r="IF264" s="32"/>
      <c r="IG264" s="32"/>
      <c r="IH264" s="32"/>
      <c r="II264" s="32"/>
      <c r="IJ264" s="32"/>
      <c r="IK264" s="32"/>
      <c r="IL264" s="32"/>
      <c r="IM264" s="32"/>
      <c r="IN264" s="32"/>
      <c r="IO264" s="32"/>
      <c r="IP264" s="32"/>
      <c r="IQ264" s="32"/>
      <c r="IR264" s="32"/>
      <c r="IS264" s="32"/>
      <c r="IT264" s="32"/>
      <c r="IU264" s="32"/>
      <c r="IV264" s="32"/>
    </row>
    <row r="265" spans="1:256" x14ac:dyDescent="0.25">
      <c r="A265" s="2"/>
      <c r="B265" s="32"/>
      <c r="C265" s="19"/>
      <c r="D265" s="32"/>
      <c r="E265" s="32"/>
      <c r="F265" s="32"/>
      <c r="G265" s="32"/>
      <c r="H265" s="32"/>
      <c r="I265" s="32"/>
      <c r="J265" s="32"/>
      <c r="K265" s="32"/>
      <c r="L265" s="32"/>
      <c r="M265" s="32"/>
      <c r="N265" s="32"/>
      <c r="O265" s="32"/>
      <c r="P265" s="32"/>
      <c r="Q265" s="32"/>
      <c r="R265" s="32"/>
      <c r="S265" s="32"/>
      <c r="T265" s="32"/>
      <c r="V265" s="32"/>
      <c r="W265" s="32"/>
      <c r="X265" s="32"/>
      <c r="Y265" s="32"/>
      <c r="Z265" s="32"/>
      <c r="AA265" s="32"/>
      <c r="AB265" s="32"/>
      <c r="AC265" s="32"/>
      <c r="AD265" s="32"/>
      <c r="AE265" s="32"/>
      <c r="AF265" s="32"/>
      <c r="AG265" s="32"/>
      <c r="AH265" s="32"/>
      <c r="AI265" s="32"/>
      <c r="AJ265" s="32"/>
      <c r="AK265" s="32"/>
      <c r="AL265" s="32"/>
      <c r="AM265" s="32"/>
      <c r="AN265" s="32"/>
      <c r="AO265" s="32"/>
      <c r="AP265" s="32"/>
      <c r="AQ265" s="32"/>
      <c r="AR265" s="32"/>
      <c r="AS265" s="32"/>
      <c r="AT265" s="32"/>
      <c r="AU265" s="32"/>
      <c r="AV265" s="32"/>
      <c r="AW265" s="32"/>
      <c r="AX265" s="32"/>
      <c r="AY265" s="32"/>
      <c r="AZ265" s="32"/>
      <c r="BA265" s="32"/>
      <c r="BB265" s="32"/>
      <c r="BC265" s="32"/>
      <c r="BD265" s="32"/>
      <c r="BE265" s="32"/>
      <c r="BF265" s="32"/>
      <c r="BG265" s="32"/>
      <c r="BH265" s="32"/>
      <c r="BI265" s="32"/>
      <c r="BJ265" s="32"/>
      <c r="BK265" s="32"/>
      <c r="BL265" s="32"/>
      <c r="BM265" s="32"/>
      <c r="BN265" s="32"/>
      <c r="BO265" s="32"/>
      <c r="BP265" s="32"/>
      <c r="BQ265" s="32"/>
      <c r="BR265" s="32"/>
      <c r="BS265" s="32"/>
      <c r="BT265" s="32"/>
      <c r="BU265" s="32"/>
      <c r="BV265" s="32"/>
      <c r="BW265" s="32"/>
      <c r="BX265" s="32"/>
      <c r="BY265" s="32"/>
      <c r="BZ265" s="32"/>
      <c r="CA265" s="32"/>
      <c r="CB265" s="32"/>
      <c r="CC265" s="32"/>
      <c r="CD265" s="32"/>
      <c r="CE265" s="32"/>
      <c r="CF265" s="32"/>
      <c r="CG265" s="32"/>
      <c r="CH265" s="32"/>
      <c r="CI265" s="32"/>
      <c r="CJ265" s="32"/>
      <c r="CK265" s="32"/>
      <c r="CL265" s="32"/>
      <c r="CM265" s="32"/>
      <c r="CN265" s="32"/>
      <c r="CO265" s="32"/>
      <c r="CP265" s="32"/>
      <c r="CQ265" s="32"/>
      <c r="CR265" s="32"/>
      <c r="CS265" s="32"/>
      <c r="CT265" s="32"/>
      <c r="CU265" s="32"/>
      <c r="CV265" s="32"/>
      <c r="CW265" s="32"/>
      <c r="CX265" s="32"/>
      <c r="CY265" s="32"/>
      <c r="CZ265" s="32"/>
      <c r="DA265" s="32"/>
      <c r="DB265" s="32"/>
      <c r="DC265" s="32"/>
      <c r="DD265" s="32"/>
      <c r="DE265" s="32"/>
      <c r="DF265" s="32"/>
      <c r="DG265" s="32"/>
      <c r="DH265" s="32"/>
      <c r="DI265" s="32"/>
      <c r="DJ265" s="32"/>
      <c r="DK265" s="32"/>
      <c r="DL265" s="32"/>
      <c r="DM265" s="32"/>
      <c r="DN265" s="32"/>
      <c r="DO265" s="32"/>
      <c r="DP265" s="32"/>
      <c r="DQ265" s="32"/>
      <c r="DR265" s="32"/>
      <c r="DS265" s="32"/>
      <c r="DT265" s="32"/>
      <c r="DU265" s="32"/>
      <c r="DV265" s="32"/>
      <c r="DW265" s="32"/>
      <c r="DX265" s="32"/>
      <c r="DY265" s="32"/>
      <c r="DZ265" s="32"/>
      <c r="EA265" s="32"/>
      <c r="EB265" s="32"/>
      <c r="EC265" s="32"/>
      <c r="ED265" s="32"/>
      <c r="EE265" s="32"/>
      <c r="EF265" s="32"/>
      <c r="EG265" s="32"/>
      <c r="EH265" s="32"/>
      <c r="EI265" s="32"/>
      <c r="EJ265" s="32"/>
      <c r="EK265" s="32"/>
      <c r="EL265" s="32"/>
      <c r="EM265" s="32"/>
      <c r="EN265" s="32"/>
      <c r="EO265" s="32"/>
      <c r="EP265" s="32"/>
      <c r="EQ265" s="32"/>
      <c r="ER265" s="32"/>
      <c r="ES265" s="32"/>
      <c r="ET265" s="32"/>
      <c r="EU265" s="32"/>
      <c r="EV265" s="32"/>
      <c r="EW265" s="32"/>
      <c r="EX265" s="32"/>
      <c r="EY265" s="32"/>
      <c r="EZ265" s="32"/>
      <c r="FA265" s="32"/>
      <c r="FB265" s="32"/>
      <c r="FC265" s="32"/>
      <c r="FD265" s="32"/>
      <c r="FE265" s="32"/>
      <c r="FF265" s="32"/>
      <c r="FG265" s="32"/>
      <c r="FH265" s="32"/>
      <c r="FI265" s="32"/>
      <c r="FJ265" s="32"/>
      <c r="FK265" s="32"/>
      <c r="FL265" s="32"/>
      <c r="FM265" s="32"/>
      <c r="FN265" s="32"/>
      <c r="FO265" s="32"/>
      <c r="FP265" s="32"/>
      <c r="FQ265" s="32"/>
      <c r="FR265" s="32"/>
      <c r="FS265" s="32"/>
      <c r="FT265" s="32"/>
      <c r="FU265" s="32"/>
      <c r="FV265" s="32"/>
      <c r="FW265" s="32"/>
      <c r="FX265" s="32"/>
      <c r="FY265" s="32"/>
      <c r="FZ265" s="32"/>
      <c r="GA265" s="32"/>
      <c r="GB265" s="32"/>
      <c r="GC265" s="32"/>
      <c r="GD265" s="32"/>
      <c r="GE265" s="32"/>
      <c r="GF265" s="32"/>
      <c r="GG265" s="32"/>
      <c r="GH265" s="32"/>
      <c r="GI265" s="32"/>
      <c r="GJ265" s="32"/>
      <c r="GK265" s="32"/>
      <c r="GL265" s="32"/>
      <c r="GM265" s="32"/>
      <c r="GN265" s="32"/>
      <c r="GO265" s="32"/>
      <c r="GP265" s="32"/>
      <c r="GQ265" s="32"/>
      <c r="GR265" s="32"/>
      <c r="GS265" s="32"/>
      <c r="GT265" s="32"/>
      <c r="GU265" s="32"/>
      <c r="GV265" s="32"/>
      <c r="GW265" s="32"/>
      <c r="GX265" s="32"/>
      <c r="GY265" s="32"/>
      <c r="GZ265" s="32"/>
      <c r="HA265" s="32"/>
      <c r="HB265" s="32"/>
      <c r="HC265" s="32"/>
      <c r="HD265" s="32"/>
      <c r="HE265" s="32"/>
      <c r="HF265" s="32"/>
      <c r="HG265" s="32"/>
      <c r="HH265" s="32"/>
      <c r="HI265" s="32"/>
      <c r="HJ265" s="32"/>
      <c r="HK265" s="32"/>
      <c r="HL265" s="32"/>
      <c r="HM265" s="32"/>
      <c r="HN265" s="32"/>
      <c r="HO265" s="32"/>
      <c r="HP265" s="32"/>
      <c r="HQ265" s="32"/>
      <c r="HR265" s="32"/>
      <c r="HS265" s="32"/>
      <c r="HT265" s="32"/>
      <c r="HU265" s="32"/>
      <c r="HV265" s="32"/>
      <c r="HW265" s="32"/>
      <c r="HX265" s="32"/>
      <c r="HY265" s="32"/>
      <c r="HZ265" s="32"/>
      <c r="IA265" s="32"/>
      <c r="IB265" s="32"/>
      <c r="IC265" s="32"/>
      <c r="ID265" s="32"/>
      <c r="IE265" s="32"/>
      <c r="IF265" s="32"/>
      <c r="IG265" s="32"/>
      <c r="IH265" s="32"/>
      <c r="II265" s="32"/>
      <c r="IJ265" s="32"/>
      <c r="IK265" s="32"/>
      <c r="IL265" s="32"/>
      <c r="IM265" s="32"/>
      <c r="IN265" s="32"/>
      <c r="IO265" s="32"/>
      <c r="IP265" s="32"/>
      <c r="IQ265" s="32"/>
      <c r="IR265" s="32"/>
      <c r="IS265" s="32"/>
      <c r="IT265" s="32"/>
      <c r="IU265" s="32"/>
      <c r="IV265" s="32"/>
    </row>
    <row r="266" spans="1:256" x14ac:dyDescent="0.25">
      <c r="A266" s="2"/>
      <c r="B266" s="32"/>
      <c r="C266" s="19"/>
      <c r="D266" s="32"/>
      <c r="E266" s="32"/>
      <c r="F266" s="32"/>
      <c r="G266" s="32"/>
      <c r="H266" s="32"/>
      <c r="I266" s="32"/>
      <c r="J266" s="32"/>
      <c r="K266" s="32"/>
      <c r="L266" s="32"/>
      <c r="M266" s="32"/>
      <c r="N266" s="32"/>
      <c r="O266" s="32"/>
      <c r="P266" s="32"/>
      <c r="Q266" s="32"/>
      <c r="R266" s="32"/>
      <c r="S266" s="32"/>
      <c r="T266" s="32"/>
      <c r="V266" s="32"/>
      <c r="W266" s="32"/>
      <c r="X266" s="32"/>
      <c r="Y266" s="32"/>
      <c r="Z266" s="32"/>
      <c r="AA266" s="32"/>
      <c r="AB266" s="32"/>
      <c r="AC266" s="32"/>
      <c r="AD266" s="32"/>
      <c r="AE266" s="32"/>
      <c r="AF266" s="32"/>
      <c r="AG266" s="32"/>
      <c r="AH266" s="32"/>
      <c r="AI266" s="32"/>
      <c r="AJ266" s="32"/>
      <c r="AK266" s="32"/>
      <c r="AL266" s="32"/>
      <c r="AM266" s="32"/>
      <c r="AN266" s="32"/>
      <c r="AO266" s="32"/>
      <c r="AP266" s="32"/>
      <c r="AQ266" s="32"/>
      <c r="AR266" s="32"/>
      <c r="AS266" s="32"/>
      <c r="AT266" s="32"/>
      <c r="AU266" s="32"/>
      <c r="AV266" s="32"/>
      <c r="AW266" s="32"/>
      <c r="AX266" s="32"/>
      <c r="AY266" s="32"/>
      <c r="AZ266" s="32"/>
      <c r="BA266" s="32"/>
      <c r="BB266" s="32"/>
      <c r="BC266" s="32"/>
      <c r="BD266" s="32"/>
      <c r="BE266" s="32"/>
      <c r="BF266" s="32"/>
      <c r="BG266" s="32"/>
      <c r="BH266" s="32"/>
      <c r="BI266" s="32"/>
      <c r="BJ266" s="32"/>
      <c r="BK266" s="32"/>
      <c r="BL266" s="32"/>
      <c r="BM266" s="32"/>
      <c r="BN266" s="32"/>
      <c r="BO266" s="32"/>
      <c r="BP266" s="32"/>
      <c r="BQ266" s="32"/>
      <c r="BR266" s="32"/>
      <c r="BS266" s="32"/>
      <c r="BT266" s="32"/>
      <c r="BU266" s="32"/>
      <c r="BV266" s="32"/>
      <c r="BW266" s="32"/>
      <c r="BX266" s="32"/>
      <c r="BY266" s="32"/>
      <c r="BZ266" s="32"/>
      <c r="CA266" s="32"/>
      <c r="CB266" s="32"/>
      <c r="CC266" s="32"/>
      <c r="CD266" s="32"/>
      <c r="CE266" s="32"/>
      <c r="CF266" s="32"/>
      <c r="CG266" s="32"/>
      <c r="CH266" s="32"/>
      <c r="CI266" s="32"/>
      <c r="CJ266" s="32"/>
      <c r="CK266" s="32"/>
      <c r="CL266" s="32"/>
      <c r="CM266" s="32"/>
      <c r="CN266" s="32"/>
      <c r="CO266" s="32"/>
      <c r="CP266" s="32"/>
      <c r="CQ266" s="32"/>
      <c r="CR266" s="32"/>
      <c r="CS266" s="32"/>
      <c r="CT266" s="32"/>
      <c r="CU266" s="32"/>
      <c r="CV266" s="32"/>
      <c r="CW266" s="32"/>
      <c r="CX266" s="32"/>
      <c r="CY266" s="32"/>
      <c r="CZ266" s="32"/>
      <c r="DA266" s="32"/>
      <c r="DB266" s="32"/>
      <c r="DC266" s="32"/>
      <c r="DD266" s="32"/>
      <c r="DE266" s="32"/>
      <c r="DF266" s="32"/>
      <c r="DG266" s="32"/>
      <c r="DH266" s="32"/>
      <c r="DI266" s="32"/>
      <c r="DJ266" s="32"/>
      <c r="DK266" s="32"/>
      <c r="DL266" s="32"/>
      <c r="DM266" s="32"/>
      <c r="DN266" s="32"/>
      <c r="DO266" s="32"/>
      <c r="DP266" s="32"/>
      <c r="DQ266" s="32"/>
      <c r="DR266" s="32"/>
      <c r="DS266" s="32"/>
      <c r="DT266" s="32"/>
      <c r="DU266" s="32"/>
      <c r="DV266" s="32"/>
      <c r="DW266" s="32"/>
      <c r="DX266" s="32"/>
      <c r="DY266" s="32"/>
      <c r="DZ266" s="32"/>
      <c r="EA266" s="32"/>
      <c r="EB266" s="32"/>
      <c r="EC266" s="32"/>
      <c r="ED266" s="32"/>
      <c r="EE266" s="32"/>
      <c r="EF266" s="32"/>
      <c r="EG266" s="32"/>
      <c r="EH266" s="32"/>
      <c r="EI266" s="32"/>
      <c r="EJ266" s="32"/>
      <c r="EK266" s="32"/>
      <c r="EL266" s="32"/>
      <c r="EM266" s="32"/>
      <c r="EN266" s="32"/>
      <c r="EO266" s="32"/>
      <c r="EP266" s="32"/>
      <c r="EQ266" s="32"/>
      <c r="ER266" s="32"/>
      <c r="ES266" s="32"/>
      <c r="ET266" s="32"/>
      <c r="EU266" s="32"/>
      <c r="EV266" s="32"/>
      <c r="EW266" s="32"/>
      <c r="EX266" s="32"/>
      <c r="EY266" s="32"/>
      <c r="EZ266" s="32"/>
      <c r="FA266" s="32"/>
      <c r="FB266" s="32"/>
      <c r="FC266" s="32"/>
      <c r="FD266" s="32"/>
      <c r="FE266" s="32"/>
      <c r="FF266" s="32"/>
      <c r="FG266" s="32"/>
      <c r="FH266" s="32"/>
      <c r="FI266" s="32"/>
      <c r="FJ266" s="32"/>
      <c r="FK266" s="32"/>
      <c r="FL266" s="32"/>
      <c r="FM266" s="32"/>
      <c r="FN266" s="32"/>
      <c r="FO266" s="32"/>
      <c r="FP266" s="32"/>
      <c r="FQ266" s="32"/>
      <c r="FR266" s="32"/>
      <c r="FS266" s="32"/>
      <c r="FT266" s="32"/>
      <c r="FU266" s="32"/>
      <c r="FV266" s="32"/>
      <c r="FW266" s="32"/>
      <c r="FX266" s="32"/>
      <c r="FY266" s="32"/>
      <c r="FZ266" s="32"/>
      <c r="GA266" s="32"/>
      <c r="GB266" s="32"/>
      <c r="GC266" s="32"/>
      <c r="GD266" s="32"/>
      <c r="GE266" s="32"/>
      <c r="GF266" s="32"/>
      <c r="GG266" s="32"/>
      <c r="GH266" s="32"/>
      <c r="GI266" s="32"/>
      <c r="GJ266" s="32"/>
      <c r="GK266" s="32"/>
      <c r="GL266" s="32"/>
      <c r="GM266" s="32"/>
      <c r="GN266" s="32"/>
      <c r="GO266" s="32"/>
      <c r="GP266" s="32"/>
      <c r="GQ266" s="32"/>
      <c r="GR266" s="32"/>
      <c r="GS266" s="32"/>
      <c r="GT266" s="32"/>
      <c r="GU266" s="32"/>
      <c r="GV266" s="32"/>
      <c r="GW266" s="32"/>
      <c r="GX266" s="32"/>
      <c r="GY266" s="32"/>
      <c r="GZ266" s="32"/>
      <c r="HA266" s="32"/>
      <c r="HB266" s="32"/>
      <c r="HC266" s="32"/>
      <c r="HD266" s="32"/>
      <c r="HE266" s="32"/>
      <c r="HF266" s="32"/>
      <c r="HG266" s="32"/>
      <c r="HH266" s="32"/>
      <c r="HI266" s="32"/>
      <c r="HJ266" s="32"/>
      <c r="HK266" s="32"/>
      <c r="HL266" s="32"/>
      <c r="HM266" s="32"/>
      <c r="HN266" s="32"/>
      <c r="HO266" s="32"/>
      <c r="HP266" s="32"/>
      <c r="HQ266" s="32"/>
      <c r="HR266" s="32"/>
      <c r="HS266" s="32"/>
      <c r="HT266" s="32"/>
      <c r="HU266" s="32"/>
      <c r="HV266" s="32"/>
      <c r="HW266" s="32"/>
      <c r="HX266" s="32"/>
      <c r="HY266" s="32"/>
      <c r="HZ266" s="32"/>
      <c r="IA266" s="32"/>
      <c r="IB266" s="32"/>
      <c r="IC266" s="32"/>
      <c r="ID266" s="32"/>
      <c r="IE266" s="32"/>
      <c r="IF266" s="32"/>
      <c r="IG266" s="32"/>
      <c r="IH266" s="32"/>
      <c r="II266" s="32"/>
      <c r="IJ266" s="32"/>
      <c r="IK266" s="32"/>
      <c r="IL266" s="32"/>
      <c r="IM266" s="32"/>
      <c r="IN266" s="32"/>
      <c r="IO266" s="32"/>
      <c r="IP266" s="32"/>
      <c r="IQ266" s="32"/>
      <c r="IR266" s="32"/>
      <c r="IS266" s="32"/>
      <c r="IT266" s="32"/>
      <c r="IU266" s="32"/>
      <c r="IV266" s="32"/>
    </row>
    <row r="267" spans="1:256" x14ac:dyDescent="0.25">
      <c r="A267" s="2"/>
      <c r="B267" s="32"/>
      <c r="C267" s="19"/>
      <c r="D267" s="32"/>
      <c r="E267" s="32"/>
      <c r="F267" s="32"/>
      <c r="G267" s="32"/>
      <c r="H267" s="32"/>
      <c r="I267" s="32"/>
      <c r="J267" s="32"/>
      <c r="K267" s="32"/>
      <c r="L267" s="32"/>
      <c r="M267" s="32"/>
      <c r="N267" s="32"/>
      <c r="O267" s="32"/>
      <c r="P267" s="32"/>
      <c r="Q267" s="32"/>
      <c r="R267" s="32"/>
      <c r="S267" s="32"/>
      <c r="T267" s="32"/>
      <c r="V267" s="32"/>
      <c r="W267" s="32"/>
      <c r="X267" s="32"/>
      <c r="Y267" s="32"/>
      <c r="Z267" s="32"/>
      <c r="AA267" s="32"/>
      <c r="AB267" s="32"/>
      <c r="AC267" s="32"/>
      <c r="AD267" s="32"/>
      <c r="AE267" s="32"/>
      <c r="AF267" s="32"/>
      <c r="AG267" s="32"/>
      <c r="AH267" s="32"/>
      <c r="AI267" s="32"/>
      <c r="AJ267" s="32"/>
      <c r="AK267" s="32"/>
      <c r="AL267" s="32"/>
      <c r="AM267" s="32"/>
      <c r="AN267" s="32"/>
      <c r="AO267" s="32"/>
      <c r="AP267" s="32"/>
      <c r="AQ267" s="32"/>
      <c r="AR267" s="32"/>
      <c r="AS267" s="32"/>
      <c r="AT267" s="32"/>
      <c r="AU267" s="32"/>
      <c r="AV267" s="32"/>
      <c r="AW267" s="32"/>
      <c r="AX267" s="32"/>
      <c r="AY267" s="32"/>
      <c r="AZ267" s="32"/>
      <c r="BA267" s="32"/>
      <c r="BB267" s="32"/>
      <c r="BC267" s="32"/>
      <c r="BD267" s="32"/>
      <c r="BE267" s="32"/>
      <c r="BF267" s="32"/>
      <c r="BG267" s="32"/>
      <c r="BH267" s="32"/>
      <c r="BI267" s="32"/>
      <c r="BJ267" s="32"/>
      <c r="BK267" s="32"/>
      <c r="BL267" s="32"/>
      <c r="BM267" s="32"/>
      <c r="BN267" s="32"/>
      <c r="BO267" s="32"/>
      <c r="BP267" s="32"/>
      <c r="BQ267" s="32"/>
      <c r="BR267" s="32"/>
      <c r="BS267" s="32"/>
      <c r="BT267" s="32"/>
      <c r="BU267" s="32"/>
      <c r="BV267" s="32"/>
      <c r="BW267" s="32"/>
      <c r="BX267" s="32"/>
      <c r="BY267" s="32"/>
      <c r="BZ267" s="32"/>
      <c r="CA267" s="32"/>
      <c r="CB267" s="32"/>
      <c r="CC267" s="32"/>
      <c r="CD267" s="32"/>
      <c r="CE267" s="32"/>
      <c r="CF267" s="32"/>
      <c r="CG267" s="32"/>
      <c r="CH267" s="32"/>
      <c r="CI267" s="32"/>
      <c r="CJ267" s="32"/>
      <c r="CK267" s="32"/>
      <c r="CL267" s="32"/>
      <c r="CM267" s="32"/>
      <c r="CN267" s="32"/>
      <c r="CO267" s="32"/>
      <c r="CP267" s="32"/>
      <c r="CQ267" s="32"/>
      <c r="CR267" s="32"/>
      <c r="CS267" s="32"/>
      <c r="CT267" s="32"/>
      <c r="CU267" s="32"/>
      <c r="CV267" s="32"/>
      <c r="CW267" s="32"/>
      <c r="CX267" s="32"/>
      <c r="CY267" s="32"/>
      <c r="CZ267" s="32"/>
      <c r="DA267" s="32"/>
      <c r="DB267" s="32"/>
      <c r="DC267" s="32"/>
      <c r="DD267" s="32"/>
      <c r="DE267" s="32"/>
      <c r="DF267" s="32"/>
      <c r="DG267" s="32"/>
      <c r="DH267" s="32"/>
      <c r="DI267" s="32"/>
      <c r="DJ267" s="32"/>
      <c r="DK267" s="32"/>
      <c r="DL267" s="32"/>
      <c r="DM267" s="32"/>
      <c r="DN267" s="32"/>
      <c r="DO267" s="32"/>
      <c r="DP267" s="32"/>
      <c r="DQ267" s="32"/>
      <c r="DR267" s="32"/>
      <c r="DS267" s="32"/>
      <c r="DT267" s="32"/>
      <c r="DU267" s="32"/>
      <c r="DV267" s="32"/>
      <c r="DW267" s="32"/>
      <c r="DX267" s="32"/>
      <c r="DY267" s="32"/>
      <c r="DZ267" s="32"/>
      <c r="EA267" s="32"/>
      <c r="EB267" s="32"/>
      <c r="EC267" s="32"/>
      <c r="ED267" s="32"/>
      <c r="EE267" s="32"/>
      <c r="EF267" s="32"/>
      <c r="EG267" s="32"/>
      <c r="EH267" s="32"/>
      <c r="EI267" s="32"/>
      <c r="EJ267" s="32"/>
      <c r="EK267" s="32"/>
      <c r="EL267" s="32"/>
      <c r="EM267" s="32"/>
      <c r="EN267" s="32"/>
      <c r="EO267" s="32"/>
      <c r="EP267" s="32"/>
      <c r="EQ267" s="32"/>
      <c r="ER267" s="32"/>
      <c r="ES267" s="32"/>
      <c r="ET267" s="32"/>
      <c r="EU267" s="32"/>
      <c r="EV267" s="32"/>
      <c r="EW267" s="32"/>
      <c r="EX267" s="32"/>
      <c r="EY267" s="32"/>
      <c r="EZ267" s="32"/>
      <c r="FA267" s="32"/>
      <c r="FB267" s="32"/>
      <c r="FC267" s="32"/>
      <c r="FD267" s="32"/>
      <c r="FE267" s="32"/>
      <c r="FF267" s="32"/>
      <c r="FG267" s="32"/>
      <c r="FH267" s="32"/>
      <c r="FI267" s="32"/>
      <c r="FJ267" s="32"/>
      <c r="FK267" s="32"/>
      <c r="FL267" s="32"/>
      <c r="FM267" s="32"/>
      <c r="FN267" s="32"/>
      <c r="FO267" s="32"/>
      <c r="FP267" s="32"/>
      <c r="FQ267" s="32"/>
      <c r="FR267" s="32"/>
      <c r="FS267" s="32"/>
      <c r="FT267" s="32"/>
      <c r="FU267" s="32"/>
      <c r="FV267" s="32"/>
      <c r="FW267" s="32"/>
      <c r="FX267" s="32"/>
      <c r="FY267" s="32"/>
      <c r="FZ267" s="32"/>
      <c r="GA267" s="32"/>
      <c r="GB267" s="32"/>
      <c r="GC267" s="32"/>
      <c r="GD267" s="32"/>
      <c r="GE267" s="32"/>
      <c r="GF267" s="32"/>
      <c r="GG267" s="32"/>
      <c r="GH267" s="32"/>
      <c r="GI267" s="32"/>
      <c r="GJ267" s="32"/>
      <c r="GK267" s="32"/>
      <c r="GL267" s="32"/>
      <c r="GM267" s="32"/>
      <c r="GN267" s="32"/>
      <c r="GO267" s="32"/>
      <c r="GP267" s="32"/>
      <c r="GQ267" s="32"/>
      <c r="GR267" s="32"/>
      <c r="GS267" s="32"/>
      <c r="GT267" s="32"/>
      <c r="GU267" s="32"/>
      <c r="GV267" s="32"/>
      <c r="GW267" s="32"/>
      <c r="GX267" s="32"/>
      <c r="GY267" s="32"/>
      <c r="GZ267" s="32"/>
      <c r="HA267" s="32"/>
      <c r="HB267" s="32"/>
      <c r="HC267" s="32"/>
      <c r="HD267" s="32"/>
      <c r="HE267" s="32"/>
      <c r="HF267" s="32"/>
      <c r="HG267" s="32"/>
      <c r="HH267" s="32"/>
      <c r="HI267" s="32"/>
      <c r="HJ267" s="32"/>
      <c r="HK267" s="32"/>
      <c r="HL267" s="32"/>
      <c r="HM267" s="32"/>
      <c r="HN267" s="32"/>
      <c r="HO267" s="32"/>
      <c r="HP267" s="32"/>
      <c r="HQ267" s="32"/>
      <c r="HR267" s="32"/>
      <c r="HS267" s="32"/>
      <c r="HT267" s="32"/>
      <c r="HU267" s="32"/>
      <c r="HV267" s="32"/>
      <c r="HW267" s="32"/>
      <c r="HX267" s="32"/>
      <c r="HY267" s="32"/>
      <c r="HZ267" s="32"/>
      <c r="IA267" s="32"/>
      <c r="IB267" s="32"/>
      <c r="IC267" s="32"/>
      <c r="ID267" s="32"/>
      <c r="IE267" s="32"/>
      <c r="IF267" s="32"/>
      <c r="IG267" s="32"/>
      <c r="IH267" s="32"/>
      <c r="II267" s="32"/>
      <c r="IJ267" s="32"/>
      <c r="IK267" s="32"/>
      <c r="IL267" s="32"/>
      <c r="IM267" s="32"/>
      <c r="IN267" s="32"/>
      <c r="IO267" s="32"/>
      <c r="IP267" s="32"/>
      <c r="IQ267" s="32"/>
      <c r="IR267" s="32"/>
      <c r="IS267" s="32"/>
      <c r="IT267" s="32"/>
      <c r="IU267" s="32"/>
      <c r="IV267" s="32"/>
    </row>
    <row r="268" spans="1:256" x14ac:dyDescent="0.25">
      <c r="A268" s="2"/>
      <c r="B268" s="32"/>
      <c r="C268" s="19"/>
      <c r="D268" s="32"/>
      <c r="E268" s="32"/>
      <c r="F268" s="32"/>
      <c r="G268" s="32"/>
      <c r="H268" s="32"/>
      <c r="I268" s="32"/>
      <c r="J268" s="32"/>
      <c r="K268" s="32"/>
      <c r="L268" s="32"/>
      <c r="M268" s="32"/>
      <c r="N268" s="32"/>
      <c r="O268" s="32"/>
      <c r="P268" s="32"/>
      <c r="Q268" s="32"/>
      <c r="R268" s="32"/>
      <c r="S268" s="32"/>
      <c r="T268" s="32"/>
      <c r="V268" s="32"/>
      <c r="W268" s="32"/>
      <c r="X268" s="32"/>
      <c r="Y268" s="32"/>
      <c r="Z268" s="32"/>
      <c r="AA268" s="32"/>
      <c r="AB268" s="32"/>
      <c r="AC268" s="32"/>
      <c r="AD268" s="32"/>
      <c r="AE268" s="32"/>
      <c r="AF268" s="32"/>
      <c r="AG268" s="32"/>
      <c r="AH268" s="32"/>
      <c r="AI268" s="32"/>
      <c r="AJ268" s="32"/>
      <c r="AK268" s="32"/>
      <c r="AL268" s="32"/>
      <c r="AM268" s="32"/>
      <c r="AN268" s="32"/>
      <c r="AO268" s="32"/>
      <c r="AP268" s="32"/>
      <c r="AQ268" s="32"/>
      <c r="AR268" s="32"/>
      <c r="AS268" s="32"/>
      <c r="AT268" s="32"/>
      <c r="AU268" s="32"/>
      <c r="AV268" s="32"/>
      <c r="AW268" s="32"/>
      <c r="AX268" s="32"/>
      <c r="AY268" s="32"/>
      <c r="AZ268" s="32"/>
      <c r="BA268" s="32"/>
      <c r="BB268" s="32"/>
      <c r="BC268" s="32"/>
      <c r="BD268" s="32"/>
      <c r="BE268" s="32"/>
      <c r="BF268" s="32"/>
      <c r="BG268" s="32"/>
      <c r="BH268" s="32"/>
      <c r="BI268" s="32"/>
      <c r="BJ268" s="32"/>
      <c r="BK268" s="32"/>
      <c r="BL268" s="32"/>
      <c r="BM268" s="32"/>
      <c r="BN268" s="32"/>
      <c r="BO268" s="32"/>
      <c r="BP268" s="32"/>
      <c r="BQ268" s="32"/>
      <c r="BR268" s="32"/>
      <c r="BS268" s="32"/>
      <c r="BT268" s="32"/>
      <c r="BU268" s="32"/>
      <c r="BV268" s="32"/>
      <c r="BW268" s="32"/>
      <c r="BX268" s="32"/>
      <c r="BY268" s="32"/>
      <c r="BZ268" s="32"/>
      <c r="CA268" s="32"/>
      <c r="CB268" s="32"/>
      <c r="CC268" s="32"/>
      <c r="CD268" s="32"/>
      <c r="CE268" s="32"/>
      <c r="CF268" s="32"/>
      <c r="CG268" s="32"/>
      <c r="CH268" s="32"/>
      <c r="CI268" s="32"/>
      <c r="CJ268" s="32"/>
      <c r="CK268" s="32"/>
      <c r="CL268" s="32"/>
      <c r="CM268" s="32"/>
      <c r="CN268" s="32"/>
      <c r="CO268" s="32"/>
      <c r="CP268" s="32"/>
      <c r="CQ268" s="32"/>
      <c r="CR268" s="32"/>
      <c r="CS268" s="32"/>
      <c r="CT268" s="32"/>
      <c r="CU268" s="32"/>
      <c r="CV268" s="32"/>
      <c r="CW268" s="32"/>
      <c r="CX268" s="32"/>
      <c r="CY268" s="32"/>
      <c r="CZ268" s="32"/>
      <c r="DA268" s="32"/>
      <c r="DB268" s="32"/>
      <c r="DC268" s="32"/>
      <c r="DD268" s="32"/>
      <c r="DE268" s="32"/>
      <c r="DF268" s="32"/>
      <c r="DG268" s="32"/>
      <c r="DH268" s="32"/>
      <c r="DI268" s="32"/>
      <c r="DJ268" s="32"/>
      <c r="DK268" s="32"/>
      <c r="DL268" s="32"/>
      <c r="DM268" s="32"/>
      <c r="DN268" s="32"/>
      <c r="DO268" s="32"/>
      <c r="DP268" s="32"/>
      <c r="DQ268" s="32"/>
      <c r="DR268" s="32"/>
      <c r="DS268" s="32"/>
      <c r="DT268" s="32"/>
      <c r="DU268" s="32"/>
      <c r="DV268" s="32"/>
      <c r="DW268" s="32"/>
      <c r="DX268" s="32"/>
      <c r="DY268" s="32"/>
      <c r="DZ268" s="32"/>
      <c r="EA268" s="32"/>
      <c r="EB268" s="32"/>
      <c r="EC268" s="32"/>
      <c r="ED268" s="32"/>
      <c r="EE268" s="32"/>
      <c r="EF268" s="32"/>
      <c r="EG268" s="32"/>
      <c r="EH268" s="32"/>
      <c r="EI268" s="32"/>
      <c r="EJ268" s="32"/>
      <c r="EK268" s="32"/>
      <c r="EL268" s="32"/>
      <c r="EM268" s="32"/>
      <c r="EN268" s="32"/>
      <c r="EO268" s="32"/>
      <c r="EP268" s="32"/>
      <c r="EQ268" s="32"/>
      <c r="ER268" s="32"/>
      <c r="ES268" s="32"/>
      <c r="ET268" s="32"/>
      <c r="EU268" s="32"/>
      <c r="EV268" s="32"/>
      <c r="EW268" s="32"/>
      <c r="EX268" s="32"/>
      <c r="EY268" s="32"/>
      <c r="EZ268" s="32"/>
      <c r="FA268" s="32"/>
      <c r="FB268" s="32"/>
      <c r="FC268" s="32"/>
      <c r="FD268" s="32"/>
      <c r="FE268" s="32"/>
      <c r="FF268" s="32"/>
      <c r="FG268" s="32"/>
      <c r="FH268" s="32"/>
      <c r="FI268" s="32"/>
      <c r="FJ268" s="32"/>
      <c r="FK268" s="32"/>
      <c r="FL268" s="32"/>
      <c r="FM268" s="32"/>
      <c r="FN268" s="32"/>
      <c r="FO268" s="32"/>
      <c r="FP268" s="32"/>
      <c r="FQ268" s="32"/>
      <c r="FR268" s="32"/>
      <c r="FS268" s="32"/>
      <c r="FT268" s="32"/>
      <c r="FU268" s="32"/>
      <c r="FV268" s="32"/>
      <c r="FW268" s="32"/>
      <c r="FX268" s="32"/>
      <c r="FY268" s="32"/>
      <c r="FZ268" s="32"/>
      <c r="GA268" s="32"/>
      <c r="GB268" s="32"/>
      <c r="GC268" s="32"/>
      <c r="GD268" s="32"/>
      <c r="GE268" s="32"/>
      <c r="GF268" s="32"/>
      <c r="GG268" s="32"/>
      <c r="GH268" s="32"/>
      <c r="GI268" s="32"/>
      <c r="GJ268" s="32"/>
      <c r="GK268" s="32"/>
      <c r="GL268" s="32"/>
      <c r="GM268" s="32"/>
      <c r="GN268" s="32"/>
      <c r="GO268" s="32"/>
      <c r="GP268" s="32"/>
      <c r="GQ268" s="32"/>
      <c r="GR268" s="32"/>
      <c r="GS268" s="32"/>
      <c r="GT268" s="32"/>
      <c r="GU268" s="32"/>
      <c r="GV268" s="32"/>
      <c r="GW268" s="32"/>
      <c r="GX268" s="32"/>
      <c r="GY268" s="32"/>
      <c r="GZ268" s="32"/>
      <c r="HA268" s="32"/>
      <c r="HB268" s="32"/>
      <c r="HC268" s="32"/>
      <c r="HD268" s="32"/>
      <c r="HE268" s="32"/>
      <c r="HF268" s="32"/>
      <c r="HG268" s="32"/>
      <c r="HH268" s="32"/>
      <c r="HI268" s="32"/>
      <c r="HJ268" s="32"/>
      <c r="HK268" s="32"/>
      <c r="HL268" s="32"/>
      <c r="HM268" s="32"/>
      <c r="HN268" s="32"/>
      <c r="HO268" s="32"/>
      <c r="HP268" s="32"/>
      <c r="HQ268" s="32"/>
      <c r="HR268" s="32"/>
      <c r="HS268" s="32"/>
      <c r="HT268" s="32"/>
      <c r="HU268" s="32"/>
      <c r="HV268" s="32"/>
      <c r="HW268" s="32"/>
      <c r="HX268" s="32"/>
      <c r="HY268" s="32"/>
      <c r="HZ268" s="32"/>
      <c r="IA268" s="32"/>
      <c r="IB268" s="32"/>
      <c r="IC268" s="32"/>
      <c r="ID268" s="32"/>
      <c r="IE268" s="32"/>
      <c r="IF268" s="32"/>
      <c r="IG268" s="32"/>
      <c r="IH268" s="32"/>
      <c r="II268" s="32"/>
      <c r="IJ268" s="32"/>
      <c r="IK268" s="32"/>
      <c r="IL268" s="32"/>
      <c r="IM268" s="32"/>
      <c r="IN268" s="32"/>
      <c r="IO268" s="32"/>
      <c r="IP268" s="32"/>
      <c r="IQ268" s="32"/>
      <c r="IR268" s="32"/>
      <c r="IS268" s="32"/>
      <c r="IT268" s="32"/>
      <c r="IU268" s="32"/>
      <c r="IV268" s="32"/>
    </row>
    <row r="269" spans="1:256" x14ac:dyDescent="0.25">
      <c r="A269" s="2"/>
      <c r="B269" s="32"/>
      <c r="C269" s="19"/>
      <c r="D269" s="32"/>
      <c r="E269" s="32"/>
      <c r="F269" s="32"/>
      <c r="G269" s="32"/>
      <c r="H269" s="32"/>
      <c r="I269" s="32"/>
      <c r="J269" s="32"/>
      <c r="K269" s="32"/>
      <c r="L269" s="32"/>
      <c r="M269" s="32"/>
      <c r="N269" s="32"/>
      <c r="O269" s="32"/>
      <c r="P269" s="32"/>
      <c r="Q269" s="32"/>
      <c r="R269" s="32"/>
      <c r="S269" s="32"/>
      <c r="T269" s="32"/>
      <c r="V269" s="32"/>
      <c r="W269" s="32"/>
      <c r="X269" s="32"/>
      <c r="Y269" s="32"/>
      <c r="Z269" s="32"/>
      <c r="AA269" s="32"/>
      <c r="AB269" s="32"/>
      <c r="AC269" s="32"/>
      <c r="AD269" s="32"/>
      <c r="AE269" s="32"/>
      <c r="AF269" s="32"/>
      <c r="AG269" s="32"/>
      <c r="AH269" s="32"/>
      <c r="AI269" s="32"/>
      <c r="AJ269" s="32"/>
      <c r="AK269" s="32"/>
      <c r="AL269" s="32"/>
      <c r="AM269" s="32"/>
      <c r="AN269" s="32"/>
      <c r="AO269" s="32"/>
      <c r="AP269" s="32"/>
      <c r="AQ269" s="32"/>
      <c r="AR269" s="32"/>
      <c r="AS269" s="32"/>
      <c r="AT269" s="32"/>
      <c r="AU269" s="32"/>
      <c r="AV269" s="32"/>
      <c r="AW269" s="32"/>
      <c r="AX269" s="32"/>
      <c r="AY269" s="32"/>
      <c r="AZ269" s="32"/>
      <c r="BA269" s="32"/>
      <c r="BB269" s="32"/>
      <c r="BC269" s="32"/>
      <c r="BD269" s="32"/>
      <c r="BE269" s="32"/>
      <c r="BF269" s="32"/>
      <c r="BG269" s="32"/>
      <c r="BH269" s="32"/>
      <c r="BI269" s="32"/>
      <c r="BJ269" s="32"/>
      <c r="BK269" s="32"/>
      <c r="BL269" s="32"/>
      <c r="BM269" s="32"/>
      <c r="BN269" s="32"/>
      <c r="BO269" s="32"/>
      <c r="BP269" s="32"/>
      <c r="BQ269" s="32"/>
      <c r="BR269" s="32"/>
      <c r="BS269" s="32"/>
      <c r="BT269" s="32"/>
      <c r="BU269" s="32"/>
      <c r="BV269" s="32"/>
      <c r="BW269" s="32"/>
      <c r="BX269" s="32"/>
      <c r="BY269" s="32"/>
      <c r="BZ269" s="32"/>
      <c r="CA269" s="32"/>
      <c r="CB269" s="32"/>
      <c r="CC269" s="32"/>
      <c r="CD269" s="32"/>
      <c r="CE269" s="32"/>
      <c r="CF269" s="32"/>
      <c r="CG269" s="32"/>
      <c r="CH269" s="32"/>
      <c r="CI269" s="32"/>
      <c r="CJ269" s="32"/>
      <c r="CK269" s="32"/>
      <c r="CL269" s="32"/>
      <c r="CM269" s="32"/>
      <c r="CN269" s="32"/>
      <c r="CO269" s="32"/>
      <c r="CP269" s="32"/>
      <c r="CQ269" s="32"/>
      <c r="CR269" s="32"/>
      <c r="CS269" s="32"/>
      <c r="CT269" s="32"/>
      <c r="CU269" s="32"/>
      <c r="CV269" s="32"/>
      <c r="CW269" s="32"/>
      <c r="CX269" s="32"/>
      <c r="CY269" s="32"/>
      <c r="CZ269" s="32"/>
      <c r="DA269" s="32"/>
      <c r="DB269" s="32"/>
      <c r="DC269" s="32"/>
      <c r="DD269" s="32"/>
      <c r="DE269" s="32"/>
      <c r="DF269" s="32"/>
      <c r="DG269" s="32"/>
      <c r="DH269" s="32"/>
      <c r="DI269" s="32"/>
      <c r="DJ269" s="32"/>
      <c r="DK269" s="32"/>
      <c r="DL269" s="32"/>
      <c r="DM269" s="32"/>
      <c r="DN269" s="32"/>
      <c r="DO269" s="32"/>
      <c r="DP269" s="32"/>
      <c r="DQ269" s="32"/>
      <c r="DR269" s="32"/>
      <c r="DS269" s="32"/>
      <c r="DT269" s="32"/>
      <c r="DU269" s="32"/>
      <c r="DV269" s="32"/>
      <c r="DW269" s="32"/>
      <c r="DX269" s="32"/>
      <c r="DY269" s="32"/>
      <c r="DZ269" s="32"/>
      <c r="EA269" s="32"/>
      <c r="EB269" s="32"/>
      <c r="EC269" s="32"/>
      <c r="ED269" s="32"/>
      <c r="EE269" s="32"/>
      <c r="EF269" s="32"/>
      <c r="EG269" s="32"/>
      <c r="EH269" s="32"/>
      <c r="EI269" s="32"/>
      <c r="EJ269" s="32"/>
      <c r="EK269" s="32"/>
      <c r="EL269" s="32"/>
      <c r="EM269" s="32"/>
      <c r="EN269" s="32"/>
      <c r="EO269" s="32"/>
      <c r="EP269" s="32"/>
      <c r="EQ269" s="32"/>
      <c r="ER269" s="32"/>
      <c r="ES269" s="32"/>
      <c r="ET269" s="32"/>
      <c r="EU269" s="32"/>
      <c r="EV269" s="32"/>
      <c r="EW269" s="32"/>
      <c r="EX269" s="32"/>
      <c r="EY269" s="32"/>
      <c r="EZ269" s="32"/>
      <c r="FA269" s="32"/>
      <c r="FB269" s="32"/>
      <c r="FC269" s="32"/>
      <c r="FD269" s="32"/>
      <c r="FE269" s="32"/>
      <c r="FF269" s="32"/>
      <c r="FG269" s="32"/>
      <c r="FH269" s="32"/>
      <c r="FI269" s="32"/>
      <c r="FJ269" s="32"/>
      <c r="FK269" s="32"/>
      <c r="FL269" s="32"/>
      <c r="FM269" s="32"/>
      <c r="FN269" s="32"/>
      <c r="FO269" s="32"/>
      <c r="FP269" s="32"/>
      <c r="FQ269" s="32"/>
      <c r="FR269" s="32"/>
      <c r="FS269" s="32"/>
      <c r="FT269" s="32"/>
      <c r="FU269" s="32"/>
      <c r="FV269" s="32"/>
      <c r="FW269" s="32"/>
      <c r="FX269" s="32"/>
      <c r="FY269" s="32"/>
      <c r="FZ269" s="32"/>
      <c r="GA269" s="32"/>
      <c r="GB269" s="32"/>
      <c r="GC269" s="32"/>
      <c r="GD269" s="32"/>
      <c r="GE269" s="32"/>
      <c r="GF269" s="32"/>
      <c r="GG269" s="32"/>
      <c r="GH269" s="32"/>
      <c r="GI269" s="32"/>
      <c r="GJ269" s="32"/>
      <c r="GK269" s="32"/>
      <c r="GL269" s="32"/>
      <c r="GM269" s="32"/>
      <c r="GN269" s="32"/>
      <c r="GO269" s="32"/>
      <c r="GP269" s="32"/>
      <c r="GQ269" s="32"/>
      <c r="GR269" s="32"/>
      <c r="GS269" s="32"/>
      <c r="GT269" s="32"/>
      <c r="GU269" s="32"/>
      <c r="GV269" s="32"/>
      <c r="GW269" s="32"/>
      <c r="GX269" s="32"/>
      <c r="GY269" s="32"/>
      <c r="GZ269" s="32"/>
      <c r="HA269" s="32"/>
      <c r="HB269" s="32"/>
      <c r="HC269" s="32"/>
      <c r="HD269" s="32"/>
      <c r="HE269" s="32"/>
      <c r="HF269" s="32"/>
      <c r="HG269" s="32"/>
      <c r="HH269" s="32"/>
      <c r="HI269" s="32"/>
      <c r="HJ269" s="32"/>
      <c r="HK269" s="32"/>
      <c r="HL269" s="32"/>
      <c r="HM269" s="32"/>
      <c r="HN269" s="32"/>
      <c r="HO269" s="32"/>
      <c r="HP269" s="32"/>
      <c r="HQ269" s="32"/>
      <c r="HR269" s="32"/>
      <c r="HS269" s="32"/>
      <c r="HT269" s="32"/>
      <c r="HU269" s="32"/>
      <c r="HV269" s="32"/>
      <c r="HW269" s="32"/>
      <c r="HX269" s="32"/>
      <c r="HY269" s="32"/>
      <c r="HZ269" s="32"/>
      <c r="IA269" s="32"/>
      <c r="IB269" s="32"/>
      <c r="IC269" s="32"/>
      <c r="ID269" s="32"/>
      <c r="IE269" s="32"/>
      <c r="IF269" s="32"/>
      <c r="IG269" s="32"/>
      <c r="IH269" s="32"/>
      <c r="II269" s="32"/>
      <c r="IJ269" s="32"/>
      <c r="IK269" s="32"/>
      <c r="IL269" s="32"/>
      <c r="IM269" s="32"/>
      <c r="IN269" s="32"/>
      <c r="IO269" s="32"/>
      <c r="IP269" s="32"/>
      <c r="IQ269" s="32"/>
      <c r="IR269" s="32"/>
      <c r="IS269" s="32"/>
      <c r="IT269" s="32"/>
      <c r="IU269" s="32"/>
      <c r="IV269" s="32"/>
    </row>
    <row r="270" spans="1:256" x14ac:dyDescent="0.25">
      <c r="A270" s="2"/>
      <c r="B270" s="32"/>
      <c r="C270" s="19"/>
      <c r="D270" s="32"/>
      <c r="E270" s="32"/>
      <c r="F270" s="32"/>
      <c r="G270" s="32"/>
      <c r="H270" s="32"/>
      <c r="I270" s="32"/>
      <c r="J270" s="32"/>
      <c r="K270" s="32"/>
      <c r="L270" s="32"/>
      <c r="M270" s="32"/>
      <c r="N270" s="32"/>
      <c r="O270" s="32"/>
      <c r="P270" s="32"/>
      <c r="Q270" s="32"/>
      <c r="R270" s="32"/>
      <c r="S270" s="32"/>
      <c r="T270" s="32"/>
      <c r="V270" s="32"/>
      <c r="W270" s="32"/>
      <c r="X270" s="32"/>
      <c r="Y270" s="32"/>
      <c r="Z270" s="32"/>
      <c r="AA270" s="32"/>
      <c r="AB270" s="32"/>
      <c r="AC270" s="32"/>
      <c r="AD270" s="32"/>
      <c r="AE270" s="32"/>
      <c r="AF270" s="32"/>
      <c r="AG270" s="32"/>
      <c r="AH270" s="32"/>
      <c r="AI270" s="32"/>
      <c r="AJ270" s="32"/>
      <c r="AK270" s="32"/>
      <c r="AL270" s="32"/>
      <c r="AM270" s="32"/>
      <c r="AN270" s="32"/>
      <c r="AO270" s="32"/>
      <c r="AP270" s="32"/>
      <c r="AQ270" s="32"/>
      <c r="AR270" s="32"/>
      <c r="AS270" s="32"/>
      <c r="AT270" s="32"/>
      <c r="AU270" s="32"/>
      <c r="AV270" s="32"/>
      <c r="AW270" s="32"/>
      <c r="AX270" s="32"/>
      <c r="AY270" s="32"/>
      <c r="AZ270" s="32"/>
      <c r="BA270" s="32"/>
      <c r="BB270" s="32"/>
      <c r="BC270" s="32"/>
      <c r="BD270" s="32"/>
      <c r="BE270" s="32"/>
      <c r="BF270" s="32"/>
      <c r="BG270" s="32"/>
      <c r="BH270" s="32"/>
      <c r="BI270" s="32"/>
      <c r="BJ270" s="32"/>
      <c r="BK270" s="32"/>
      <c r="BL270" s="32"/>
      <c r="BM270" s="32"/>
      <c r="BN270" s="32"/>
      <c r="BO270" s="32"/>
      <c r="BP270" s="32"/>
      <c r="BQ270" s="32"/>
      <c r="BR270" s="32"/>
      <c r="BS270" s="32"/>
      <c r="BT270" s="32"/>
      <c r="BU270" s="32"/>
      <c r="BV270" s="32"/>
      <c r="BW270" s="32"/>
      <c r="BX270" s="32"/>
      <c r="BY270" s="32"/>
      <c r="BZ270" s="32"/>
      <c r="CA270" s="32"/>
      <c r="CB270" s="32"/>
      <c r="CC270" s="32"/>
      <c r="CD270" s="32"/>
      <c r="CE270" s="32"/>
      <c r="CF270" s="32"/>
      <c r="CG270" s="32"/>
      <c r="CH270" s="32"/>
      <c r="CI270" s="32"/>
      <c r="CJ270" s="32"/>
      <c r="CK270" s="32"/>
      <c r="CL270" s="32"/>
      <c r="CM270" s="32"/>
      <c r="CN270" s="32"/>
      <c r="CO270" s="32"/>
      <c r="CP270" s="32"/>
      <c r="CQ270" s="32"/>
      <c r="CR270" s="32"/>
      <c r="CS270" s="32"/>
      <c r="CT270" s="32"/>
      <c r="CU270" s="32"/>
      <c r="CV270" s="32"/>
      <c r="CW270" s="32"/>
      <c r="CX270" s="32"/>
      <c r="CY270" s="32"/>
      <c r="CZ270" s="32"/>
      <c r="DA270" s="32"/>
      <c r="DB270" s="32"/>
      <c r="DC270" s="32"/>
      <c r="DD270" s="32"/>
      <c r="DE270" s="32"/>
      <c r="DF270" s="32"/>
      <c r="DG270" s="32"/>
      <c r="DH270" s="32"/>
      <c r="DI270" s="32"/>
      <c r="DJ270" s="32"/>
      <c r="DK270" s="32"/>
      <c r="DL270" s="32"/>
      <c r="DM270" s="32"/>
      <c r="DN270" s="32"/>
      <c r="DO270" s="32"/>
      <c r="DP270" s="32"/>
      <c r="DQ270" s="32"/>
      <c r="DR270" s="32"/>
      <c r="DS270" s="32"/>
      <c r="DT270" s="32"/>
      <c r="DU270" s="32"/>
      <c r="DV270" s="32"/>
      <c r="DW270" s="32"/>
      <c r="DX270" s="32"/>
      <c r="DY270" s="32"/>
      <c r="DZ270" s="32"/>
      <c r="EA270" s="32"/>
      <c r="EB270" s="32"/>
      <c r="EC270" s="32"/>
      <c r="ED270" s="32"/>
      <c r="EE270" s="32"/>
      <c r="EF270" s="32"/>
      <c r="EG270" s="32"/>
      <c r="EH270" s="32"/>
      <c r="EI270" s="32"/>
      <c r="EJ270" s="32"/>
      <c r="EK270" s="32"/>
      <c r="EL270" s="32"/>
      <c r="EM270" s="32"/>
      <c r="EN270" s="32"/>
      <c r="EO270" s="32"/>
      <c r="EP270" s="32"/>
      <c r="EQ270" s="32"/>
      <c r="ER270" s="32"/>
      <c r="ES270" s="32"/>
      <c r="ET270" s="32"/>
      <c r="EU270" s="32"/>
      <c r="EV270" s="32"/>
      <c r="EW270" s="32"/>
      <c r="EX270" s="32"/>
      <c r="EY270" s="32"/>
      <c r="EZ270" s="32"/>
      <c r="FA270" s="32"/>
      <c r="FB270" s="32"/>
      <c r="FC270" s="32"/>
      <c r="FD270" s="32"/>
      <c r="FE270" s="32"/>
      <c r="FF270" s="32"/>
      <c r="FG270" s="32"/>
      <c r="FH270" s="32"/>
      <c r="FI270" s="32"/>
      <c r="FJ270" s="32"/>
      <c r="FK270" s="32"/>
      <c r="FL270" s="32"/>
      <c r="FM270" s="32"/>
      <c r="FN270" s="32"/>
      <c r="FO270" s="32"/>
      <c r="FP270" s="32"/>
      <c r="FQ270" s="32"/>
      <c r="FR270" s="32"/>
      <c r="FS270" s="32"/>
      <c r="FT270" s="32"/>
      <c r="FU270" s="32"/>
      <c r="FV270" s="32"/>
      <c r="FW270" s="32"/>
      <c r="FX270" s="32"/>
      <c r="FY270" s="32"/>
      <c r="FZ270" s="32"/>
      <c r="GA270" s="32"/>
      <c r="GB270" s="32"/>
      <c r="GC270" s="32"/>
      <c r="GD270" s="32"/>
      <c r="GE270" s="32"/>
      <c r="GF270" s="32"/>
      <c r="GG270" s="32"/>
      <c r="GH270" s="32"/>
      <c r="GI270" s="32"/>
      <c r="GJ270" s="32"/>
      <c r="GK270" s="32"/>
      <c r="GL270" s="32"/>
      <c r="GM270" s="32"/>
      <c r="GN270" s="32"/>
      <c r="GO270" s="32"/>
      <c r="GP270" s="32"/>
      <c r="GQ270" s="32"/>
      <c r="GR270" s="32"/>
      <c r="GS270" s="32"/>
      <c r="GT270" s="32"/>
      <c r="GU270" s="32"/>
      <c r="GV270" s="32"/>
      <c r="GW270" s="32"/>
      <c r="GX270" s="32"/>
      <c r="GY270" s="32"/>
      <c r="GZ270" s="32"/>
      <c r="HA270" s="32"/>
      <c r="HB270" s="32"/>
      <c r="HC270" s="32"/>
      <c r="HD270" s="32"/>
      <c r="HE270" s="32"/>
      <c r="HF270" s="32"/>
      <c r="HG270" s="32"/>
      <c r="HH270" s="32"/>
      <c r="HI270" s="32"/>
      <c r="HJ270" s="32"/>
      <c r="HK270" s="32"/>
      <c r="HL270" s="32"/>
      <c r="HM270" s="32"/>
      <c r="HN270" s="32"/>
      <c r="HO270" s="32"/>
      <c r="HP270" s="32"/>
      <c r="HQ270" s="32"/>
      <c r="HR270" s="32"/>
      <c r="HS270" s="32"/>
      <c r="HT270" s="32"/>
      <c r="HU270" s="32"/>
      <c r="HV270" s="32"/>
      <c r="HW270" s="32"/>
      <c r="HX270" s="32"/>
      <c r="HY270" s="32"/>
      <c r="HZ270" s="32"/>
      <c r="IA270" s="32"/>
      <c r="IB270" s="32"/>
      <c r="IC270" s="32"/>
      <c r="ID270" s="32"/>
      <c r="IE270" s="32"/>
      <c r="IF270" s="32"/>
      <c r="IG270" s="32"/>
      <c r="IH270" s="32"/>
      <c r="II270" s="32"/>
      <c r="IJ270" s="32"/>
      <c r="IK270" s="32"/>
      <c r="IL270" s="32"/>
      <c r="IM270" s="32"/>
      <c r="IN270" s="32"/>
      <c r="IO270" s="32"/>
      <c r="IP270" s="32"/>
      <c r="IQ270" s="32"/>
      <c r="IR270" s="32"/>
      <c r="IS270" s="32"/>
      <c r="IT270" s="32"/>
      <c r="IU270" s="32"/>
      <c r="IV270" s="32"/>
    </row>
    <row r="271" spans="1:256" x14ac:dyDescent="0.25">
      <c r="A271" s="2"/>
      <c r="B271" s="32"/>
      <c r="C271" s="19"/>
      <c r="D271" s="32"/>
      <c r="E271" s="32"/>
      <c r="F271" s="32"/>
      <c r="G271" s="32"/>
      <c r="H271" s="32"/>
      <c r="I271" s="32"/>
      <c r="J271" s="32"/>
      <c r="K271" s="32"/>
      <c r="L271" s="32"/>
      <c r="M271" s="32"/>
      <c r="N271" s="32"/>
      <c r="O271" s="32"/>
      <c r="P271" s="32"/>
      <c r="Q271" s="32"/>
      <c r="R271" s="32"/>
      <c r="S271" s="32"/>
      <c r="T271" s="32"/>
      <c r="V271" s="32"/>
      <c r="W271" s="32"/>
      <c r="X271" s="32"/>
      <c r="Y271" s="32"/>
      <c r="Z271" s="32"/>
      <c r="AA271" s="32"/>
      <c r="AB271" s="32"/>
      <c r="AC271" s="32"/>
      <c r="AD271" s="32"/>
      <c r="AE271" s="32"/>
      <c r="AF271" s="32"/>
      <c r="AG271" s="32"/>
      <c r="AH271" s="32"/>
      <c r="AI271" s="32"/>
      <c r="AJ271" s="32"/>
      <c r="AK271" s="32"/>
      <c r="AL271" s="32"/>
      <c r="AM271" s="32"/>
      <c r="AN271" s="32"/>
      <c r="AO271" s="32"/>
      <c r="AP271" s="32"/>
      <c r="AQ271" s="32"/>
      <c r="AR271" s="32"/>
      <c r="AS271" s="32"/>
      <c r="AT271" s="32"/>
      <c r="AU271" s="32"/>
      <c r="AV271" s="32"/>
      <c r="AW271" s="32"/>
      <c r="AX271" s="32"/>
      <c r="AY271" s="32"/>
      <c r="AZ271" s="32"/>
      <c r="BA271" s="32"/>
      <c r="BB271" s="32"/>
      <c r="BC271" s="32"/>
      <c r="BD271" s="32"/>
      <c r="BE271" s="32"/>
      <c r="BF271" s="32"/>
      <c r="BG271" s="32"/>
      <c r="BH271" s="32"/>
      <c r="BI271" s="32"/>
      <c r="BJ271" s="32"/>
      <c r="BK271" s="32"/>
      <c r="BL271" s="32"/>
      <c r="BM271" s="32"/>
      <c r="BN271" s="32"/>
      <c r="BO271" s="32"/>
      <c r="BP271" s="32"/>
      <c r="BQ271" s="32"/>
      <c r="BR271" s="32"/>
      <c r="BS271" s="32"/>
      <c r="BT271" s="32"/>
      <c r="BU271" s="32"/>
      <c r="BV271" s="32"/>
      <c r="BW271" s="32"/>
      <c r="BX271" s="32"/>
      <c r="BY271" s="32"/>
      <c r="BZ271" s="32"/>
      <c r="CA271" s="32"/>
      <c r="CB271" s="32"/>
      <c r="CC271" s="32"/>
      <c r="CD271" s="32"/>
      <c r="CE271" s="32"/>
      <c r="CF271" s="32"/>
      <c r="CG271" s="32"/>
      <c r="CH271" s="32"/>
      <c r="CI271" s="32"/>
      <c r="CJ271" s="32"/>
      <c r="CK271" s="32"/>
      <c r="CL271" s="32"/>
      <c r="CM271" s="32"/>
      <c r="CN271" s="32"/>
      <c r="CO271" s="32"/>
      <c r="CP271" s="32"/>
      <c r="CQ271" s="32"/>
      <c r="CR271" s="32"/>
      <c r="CS271" s="32"/>
      <c r="CT271" s="32"/>
      <c r="CU271" s="32"/>
      <c r="CV271" s="32"/>
      <c r="CW271" s="32"/>
      <c r="CX271" s="32"/>
      <c r="CY271" s="32"/>
      <c r="CZ271" s="32"/>
      <c r="DA271" s="32"/>
      <c r="DB271" s="32"/>
      <c r="DC271" s="32"/>
      <c r="DD271" s="32"/>
      <c r="DE271" s="32"/>
      <c r="DF271" s="32"/>
      <c r="DG271" s="32"/>
      <c r="DH271" s="32"/>
      <c r="DI271" s="32"/>
      <c r="DJ271" s="32"/>
      <c r="DK271" s="32"/>
      <c r="DL271" s="32"/>
      <c r="DM271" s="32"/>
      <c r="DN271" s="32"/>
      <c r="DO271" s="32"/>
      <c r="DP271" s="32"/>
      <c r="DQ271" s="32"/>
      <c r="DR271" s="32"/>
      <c r="DS271" s="32"/>
      <c r="DT271" s="32"/>
      <c r="DU271" s="32"/>
      <c r="DV271" s="32"/>
      <c r="DW271" s="32"/>
      <c r="DX271" s="32"/>
      <c r="DY271" s="32"/>
      <c r="DZ271" s="32"/>
      <c r="EA271" s="32"/>
      <c r="EB271" s="32"/>
      <c r="EC271" s="32"/>
      <c r="ED271" s="32"/>
      <c r="EE271" s="32"/>
      <c r="EF271" s="32"/>
      <c r="EG271" s="32"/>
      <c r="EH271" s="32"/>
      <c r="EI271" s="32"/>
      <c r="EJ271" s="32"/>
      <c r="EK271" s="32"/>
      <c r="EL271" s="32"/>
      <c r="EM271" s="32"/>
      <c r="EN271" s="32"/>
      <c r="EO271" s="32"/>
      <c r="EP271" s="32"/>
      <c r="EQ271" s="32"/>
      <c r="ER271" s="32"/>
      <c r="ES271" s="32"/>
      <c r="ET271" s="32"/>
      <c r="EU271" s="32"/>
      <c r="EV271" s="32"/>
      <c r="EW271" s="32"/>
      <c r="EX271" s="32"/>
      <c r="EY271" s="32"/>
      <c r="EZ271" s="32"/>
      <c r="FA271" s="32"/>
      <c r="FB271" s="32"/>
      <c r="FC271" s="32"/>
      <c r="FD271" s="32"/>
      <c r="FE271" s="32"/>
      <c r="FF271" s="32"/>
      <c r="FG271" s="32"/>
      <c r="FH271" s="32"/>
      <c r="FI271" s="32"/>
      <c r="FJ271" s="32"/>
      <c r="FK271" s="32"/>
      <c r="FL271" s="32"/>
      <c r="FM271" s="32"/>
      <c r="FN271" s="32"/>
      <c r="FO271" s="32"/>
      <c r="FP271" s="32"/>
      <c r="FQ271" s="32"/>
      <c r="FR271" s="32"/>
      <c r="FS271" s="32"/>
      <c r="FT271" s="32"/>
      <c r="FU271" s="32"/>
      <c r="FV271" s="32"/>
      <c r="FW271" s="32"/>
      <c r="FX271" s="32"/>
      <c r="FY271" s="32"/>
      <c r="FZ271" s="32"/>
      <c r="GA271" s="32"/>
      <c r="GB271" s="32"/>
      <c r="GC271" s="32"/>
      <c r="GD271" s="32"/>
      <c r="GE271" s="32"/>
      <c r="GF271" s="32"/>
      <c r="GG271" s="32"/>
      <c r="GH271" s="32"/>
      <c r="GI271" s="32"/>
      <c r="GJ271" s="32"/>
      <c r="GK271" s="32"/>
      <c r="GL271" s="32"/>
      <c r="GM271" s="32"/>
      <c r="GN271" s="32"/>
      <c r="GO271" s="32"/>
      <c r="GP271" s="32"/>
      <c r="GQ271" s="32"/>
      <c r="GR271" s="32"/>
      <c r="GS271" s="32"/>
      <c r="GT271" s="32"/>
      <c r="GU271" s="32"/>
      <c r="GV271" s="32"/>
      <c r="GW271" s="32"/>
      <c r="GX271" s="32"/>
      <c r="GY271" s="32"/>
      <c r="GZ271" s="32"/>
      <c r="HA271" s="32"/>
      <c r="HB271" s="32"/>
      <c r="HC271" s="32"/>
      <c r="HD271" s="32"/>
      <c r="HE271" s="32"/>
      <c r="HF271" s="32"/>
      <c r="HG271" s="32"/>
      <c r="HH271" s="32"/>
      <c r="HI271" s="32"/>
      <c r="HJ271" s="32"/>
      <c r="HK271" s="32"/>
      <c r="HL271" s="32"/>
      <c r="HM271" s="32"/>
      <c r="HN271" s="32"/>
      <c r="HO271" s="32"/>
      <c r="HP271" s="32"/>
      <c r="HQ271" s="32"/>
      <c r="HR271" s="32"/>
      <c r="HS271" s="32"/>
      <c r="HT271" s="32"/>
      <c r="HU271" s="32"/>
      <c r="HV271" s="32"/>
      <c r="HW271" s="32"/>
      <c r="HX271" s="32"/>
      <c r="HY271" s="32"/>
      <c r="HZ271" s="32"/>
      <c r="IA271" s="32"/>
      <c r="IB271" s="32"/>
      <c r="IC271" s="32"/>
      <c r="ID271" s="32"/>
      <c r="IE271" s="32"/>
      <c r="IF271" s="32"/>
      <c r="IG271" s="32"/>
      <c r="IH271" s="32"/>
      <c r="II271" s="32"/>
      <c r="IJ271" s="32"/>
      <c r="IK271" s="32"/>
      <c r="IL271" s="32"/>
      <c r="IM271" s="32"/>
      <c r="IN271" s="32"/>
      <c r="IO271" s="32"/>
      <c r="IP271" s="32"/>
      <c r="IQ271" s="32"/>
      <c r="IR271" s="32"/>
      <c r="IS271" s="32"/>
      <c r="IT271" s="32"/>
      <c r="IU271" s="32"/>
      <c r="IV271" s="32"/>
    </row>
    <row r="272" spans="1:256" x14ac:dyDescent="0.25">
      <c r="A272" s="2"/>
      <c r="B272" s="32"/>
      <c r="C272" s="19"/>
      <c r="D272" s="32"/>
      <c r="E272" s="32"/>
      <c r="F272" s="32"/>
      <c r="G272" s="32"/>
      <c r="H272" s="32"/>
      <c r="I272" s="32"/>
      <c r="J272" s="32"/>
      <c r="K272" s="32"/>
      <c r="L272" s="32"/>
      <c r="M272" s="32"/>
      <c r="N272" s="32"/>
      <c r="O272" s="32"/>
      <c r="P272" s="32"/>
      <c r="Q272" s="32"/>
      <c r="R272" s="32"/>
      <c r="S272" s="32"/>
      <c r="T272" s="32"/>
      <c r="V272" s="32"/>
      <c r="W272" s="32"/>
      <c r="X272" s="32"/>
      <c r="Y272" s="32"/>
      <c r="Z272" s="32"/>
      <c r="AA272" s="32"/>
      <c r="AB272" s="32"/>
      <c r="AC272" s="32"/>
      <c r="AD272" s="32"/>
      <c r="AE272" s="32"/>
      <c r="AF272" s="32"/>
      <c r="AG272" s="32"/>
      <c r="AH272" s="32"/>
      <c r="AI272" s="32"/>
      <c r="AJ272" s="32"/>
      <c r="AK272" s="32"/>
      <c r="AL272" s="32"/>
      <c r="AM272" s="32"/>
      <c r="AN272" s="32"/>
      <c r="AO272" s="32"/>
      <c r="AP272" s="32"/>
      <c r="AQ272" s="32"/>
      <c r="AR272" s="32"/>
      <c r="AS272" s="32"/>
      <c r="AT272" s="32"/>
      <c r="AU272" s="32"/>
      <c r="AV272" s="32"/>
      <c r="AW272" s="32"/>
      <c r="AX272" s="32"/>
      <c r="AY272" s="32"/>
      <c r="AZ272" s="32"/>
      <c r="BA272" s="32"/>
      <c r="BB272" s="32"/>
      <c r="BC272" s="32"/>
      <c r="BD272" s="32"/>
      <c r="BE272" s="32"/>
      <c r="BF272" s="32"/>
      <c r="BG272" s="32"/>
      <c r="BH272" s="32"/>
      <c r="BI272" s="32"/>
      <c r="BJ272" s="32"/>
      <c r="BK272" s="32"/>
      <c r="BL272" s="32"/>
      <c r="BM272" s="32"/>
      <c r="BN272" s="32"/>
      <c r="BO272" s="32"/>
      <c r="BP272" s="32"/>
      <c r="BQ272" s="32"/>
      <c r="BR272" s="32"/>
      <c r="BS272" s="32"/>
      <c r="BT272" s="32"/>
      <c r="BU272" s="32"/>
      <c r="BV272" s="32"/>
      <c r="BW272" s="32"/>
      <c r="BX272" s="32"/>
      <c r="BY272" s="32"/>
      <c r="BZ272" s="32"/>
      <c r="CA272" s="32"/>
      <c r="CB272" s="32"/>
      <c r="CC272" s="32"/>
      <c r="CD272" s="32"/>
      <c r="CE272" s="32"/>
      <c r="CF272" s="32"/>
      <c r="CG272" s="32"/>
      <c r="CH272" s="32"/>
      <c r="CI272" s="32"/>
      <c r="CJ272" s="32"/>
      <c r="CK272" s="32"/>
      <c r="CL272" s="32"/>
      <c r="CM272" s="32"/>
      <c r="CN272" s="32"/>
      <c r="CO272" s="32"/>
      <c r="CP272" s="32"/>
      <c r="CQ272" s="32"/>
      <c r="CR272" s="32"/>
      <c r="CS272" s="32"/>
      <c r="CT272" s="32"/>
      <c r="CU272" s="32"/>
      <c r="CV272" s="32"/>
      <c r="CW272" s="32"/>
      <c r="CX272" s="32"/>
      <c r="CY272" s="32"/>
      <c r="CZ272" s="32"/>
      <c r="DA272" s="32"/>
      <c r="DB272" s="32"/>
      <c r="DC272" s="32"/>
      <c r="DD272" s="32"/>
      <c r="DE272" s="32"/>
      <c r="DF272" s="32"/>
      <c r="DG272" s="32"/>
      <c r="DH272" s="32"/>
      <c r="DI272" s="32"/>
      <c r="DJ272" s="32"/>
      <c r="DK272" s="32"/>
      <c r="DL272" s="32"/>
      <c r="DM272" s="32"/>
      <c r="DN272" s="32"/>
      <c r="DO272" s="32"/>
      <c r="DP272" s="32"/>
      <c r="DQ272" s="32"/>
      <c r="DR272" s="32"/>
      <c r="DS272" s="32"/>
      <c r="DT272" s="32"/>
      <c r="DU272" s="32"/>
      <c r="DV272" s="32"/>
      <c r="DW272" s="32"/>
      <c r="DX272" s="32"/>
      <c r="DY272" s="32"/>
      <c r="DZ272" s="32"/>
      <c r="EA272" s="32"/>
      <c r="EB272" s="32"/>
      <c r="EC272" s="32"/>
      <c r="ED272" s="32"/>
      <c r="EE272" s="32"/>
      <c r="EF272" s="32"/>
      <c r="EG272" s="32"/>
      <c r="EH272" s="32"/>
      <c r="EI272" s="32"/>
      <c r="EJ272" s="32"/>
      <c r="EK272" s="32"/>
      <c r="EL272" s="32"/>
      <c r="EM272" s="32"/>
      <c r="EN272" s="32"/>
      <c r="EO272" s="32"/>
      <c r="EP272" s="32"/>
      <c r="EQ272" s="32"/>
      <c r="ER272" s="32"/>
      <c r="ES272" s="32"/>
      <c r="ET272" s="32"/>
      <c r="EU272" s="32"/>
      <c r="EV272" s="32"/>
      <c r="EW272" s="32"/>
      <c r="EX272" s="32"/>
      <c r="EY272" s="32"/>
      <c r="EZ272" s="32"/>
      <c r="FA272" s="32"/>
      <c r="FB272" s="32"/>
      <c r="FC272" s="32"/>
      <c r="FD272" s="32"/>
      <c r="FE272" s="32"/>
      <c r="FF272" s="32"/>
      <c r="FG272" s="32"/>
      <c r="FH272" s="32"/>
      <c r="FI272" s="32"/>
      <c r="FJ272" s="32"/>
      <c r="FK272" s="32"/>
      <c r="FL272" s="32"/>
      <c r="FM272" s="32"/>
      <c r="FN272" s="32"/>
      <c r="FO272" s="32"/>
      <c r="FP272" s="32"/>
      <c r="FQ272" s="32"/>
      <c r="FR272" s="32"/>
      <c r="FS272" s="32"/>
      <c r="FT272" s="32"/>
      <c r="FU272" s="32"/>
      <c r="FV272" s="32"/>
      <c r="FW272" s="32"/>
      <c r="FX272" s="32"/>
      <c r="FY272" s="32"/>
      <c r="FZ272" s="32"/>
      <c r="GA272" s="32"/>
      <c r="GB272" s="32"/>
      <c r="GC272" s="32"/>
      <c r="GD272" s="32"/>
      <c r="GE272" s="32"/>
      <c r="GF272" s="32"/>
      <c r="GG272" s="32"/>
      <c r="GH272" s="32"/>
      <c r="GI272" s="32"/>
      <c r="GJ272" s="32"/>
      <c r="GK272" s="32"/>
      <c r="GL272" s="32"/>
      <c r="GM272" s="32"/>
      <c r="GN272" s="32"/>
      <c r="GO272" s="32"/>
      <c r="GP272" s="32"/>
      <c r="GQ272" s="32"/>
      <c r="GR272" s="32"/>
      <c r="GS272" s="32"/>
      <c r="GT272" s="32"/>
      <c r="GU272" s="32"/>
      <c r="GV272" s="32"/>
      <c r="GW272" s="32"/>
      <c r="GX272" s="32"/>
      <c r="GY272" s="32"/>
      <c r="GZ272" s="32"/>
      <c r="HA272" s="32"/>
      <c r="HB272" s="32"/>
      <c r="HC272" s="32"/>
      <c r="HD272" s="32"/>
      <c r="HE272" s="32"/>
      <c r="HF272" s="32"/>
      <c r="HG272" s="32"/>
      <c r="HH272" s="32"/>
      <c r="HI272" s="32"/>
      <c r="HJ272" s="32"/>
      <c r="HK272" s="32"/>
      <c r="HL272" s="32"/>
      <c r="HM272" s="32"/>
      <c r="HN272" s="32"/>
      <c r="HO272" s="32"/>
      <c r="HP272" s="32"/>
      <c r="HQ272" s="32"/>
      <c r="HR272" s="32"/>
      <c r="HS272" s="32"/>
      <c r="HT272" s="32"/>
      <c r="HU272" s="32"/>
      <c r="HV272" s="32"/>
      <c r="HW272" s="32"/>
      <c r="HX272" s="32"/>
      <c r="HY272" s="32"/>
      <c r="HZ272" s="32"/>
      <c r="IA272" s="32"/>
      <c r="IB272" s="32"/>
      <c r="IC272" s="32"/>
      <c r="ID272" s="32"/>
      <c r="IE272" s="32"/>
      <c r="IF272" s="32"/>
      <c r="IG272" s="32"/>
      <c r="IH272" s="32"/>
      <c r="II272" s="32"/>
      <c r="IJ272" s="32"/>
      <c r="IK272" s="32"/>
      <c r="IL272" s="32"/>
      <c r="IM272" s="32"/>
      <c r="IN272" s="32"/>
      <c r="IO272" s="32"/>
      <c r="IP272" s="32"/>
      <c r="IQ272" s="32"/>
      <c r="IR272" s="32"/>
      <c r="IS272" s="32"/>
      <c r="IT272" s="32"/>
      <c r="IU272" s="32"/>
      <c r="IV272" s="32"/>
    </row>
    <row r="273" spans="1:256" x14ac:dyDescent="0.25">
      <c r="A273" s="2"/>
      <c r="B273" s="32"/>
      <c r="C273" s="19"/>
      <c r="D273" s="32"/>
      <c r="E273" s="32"/>
      <c r="F273" s="32"/>
      <c r="G273" s="32"/>
      <c r="H273" s="32"/>
      <c r="I273" s="32"/>
      <c r="J273" s="32"/>
      <c r="K273" s="32"/>
      <c r="L273" s="32"/>
      <c r="M273" s="32"/>
      <c r="N273" s="32"/>
      <c r="O273" s="32"/>
      <c r="P273" s="32"/>
      <c r="Q273" s="32"/>
      <c r="R273" s="32"/>
      <c r="S273" s="32"/>
      <c r="T273" s="32"/>
      <c r="V273" s="32"/>
      <c r="W273" s="32"/>
      <c r="X273" s="32"/>
      <c r="Y273" s="32"/>
      <c r="Z273" s="32"/>
      <c r="AA273" s="32"/>
      <c r="AB273" s="32"/>
      <c r="AC273" s="32"/>
      <c r="AD273" s="32"/>
      <c r="AE273" s="32"/>
      <c r="AF273" s="32"/>
      <c r="AG273" s="32"/>
      <c r="AH273" s="32"/>
      <c r="AI273" s="32"/>
      <c r="AJ273" s="32"/>
      <c r="AK273" s="32"/>
      <c r="AL273" s="32"/>
      <c r="AM273" s="32"/>
      <c r="AN273" s="32"/>
      <c r="AO273" s="32"/>
      <c r="AP273" s="32"/>
      <c r="AQ273" s="32"/>
      <c r="AR273" s="32"/>
      <c r="AS273" s="32"/>
      <c r="AT273" s="32"/>
      <c r="AU273" s="32"/>
      <c r="AV273" s="32"/>
      <c r="AW273" s="32"/>
      <c r="AX273" s="32"/>
      <c r="AY273" s="32"/>
      <c r="AZ273" s="32"/>
      <c r="BA273" s="32"/>
      <c r="BB273" s="32"/>
      <c r="BC273" s="32"/>
      <c r="BD273" s="32"/>
      <c r="BE273" s="32"/>
      <c r="BF273" s="32"/>
      <c r="BG273" s="32"/>
      <c r="BH273" s="32"/>
      <c r="BI273" s="32"/>
      <c r="BJ273" s="32"/>
      <c r="BK273" s="32"/>
      <c r="BL273" s="32"/>
      <c r="BM273" s="32"/>
      <c r="BN273" s="32"/>
      <c r="BO273" s="32"/>
      <c r="BP273" s="32"/>
      <c r="BQ273" s="32"/>
      <c r="BR273" s="32"/>
      <c r="BS273" s="32"/>
      <c r="BT273" s="32"/>
      <c r="BU273" s="32"/>
      <c r="BV273" s="32"/>
      <c r="BW273" s="32"/>
      <c r="BX273" s="32"/>
      <c r="BY273" s="32"/>
      <c r="BZ273" s="32"/>
      <c r="CA273" s="32"/>
      <c r="CB273" s="32"/>
      <c r="CC273" s="32"/>
      <c r="CD273" s="32"/>
      <c r="CE273" s="32"/>
      <c r="CF273" s="32"/>
      <c r="CG273" s="32"/>
      <c r="CH273" s="32"/>
      <c r="CI273" s="32"/>
      <c r="CJ273" s="32"/>
      <c r="CK273" s="32"/>
      <c r="CL273" s="32"/>
      <c r="CM273" s="32"/>
      <c r="CN273" s="32"/>
      <c r="CO273" s="32"/>
      <c r="CP273" s="32"/>
      <c r="CQ273" s="32"/>
      <c r="CR273" s="32"/>
      <c r="CS273" s="32"/>
      <c r="CT273" s="32"/>
      <c r="CU273" s="32"/>
      <c r="CV273" s="32"/>
      <c r="CW273" s="32"/>
      <c r="CX273" s="32"/>
      <c r="CY273" s="32"/>
      <c r="CZ273" s="32"/>
      <c r="DA273" s="32"/>
      <c r="DB273" s="32"/>
      <c r="DC273" s="32"/>
      <c r="DD273" s="32"/>
      <c r="DE273" s="32"/>
      <c r="DF273" s="32"/>
      <c r="DG273" s="32"/>
      <c r="DH273" s="32"/>
      <c r="DI273" s="32"/>
      <c r="DJ273" s="32"/>
      <c r="DK273" s="32"/>
      <c r="DL273" s="32"/>
      <c r="DM273" s="32"/>
      <c r="DN273" s="32"/>
      <c r="DO273" s="32"/>
      <c r="DP273" s="32"/>
      <c r="DQ273" s="32"/>
      <c r="DR273" s="32"/>
      <c r="DS273" s="32"/>
      <c r="DT273" s="32"/>
      <c r="DU273" s="32"/>
      <c r="DV273" s="32"/>
      <c r="DW273" s="32"/>
      <c r="DX273" s="32"/>
      <c r="DY273" s="32"/>
      <c r="DZ273" s="32"/>
      <c r="EA273" s="32"/>
      <c r="EB273" s="32"/>
      <c r="EC273" s="32"/>
      <c r="ED273" s="32"/>
      <c r="EE273" s="32"/>
      <c r="EF273" s="32"/>
      <c r="EG273" s="32"/>
      <c r="EH273" s="32"/>
      <c r="EI273" s="32"/>
      <c r="EJ273" s="32"/>
      <c r="EK273" s="32"/>
      <c r="EL273" s="32"/>
      <c r="EM273" s="32"/>
      <c r="EN273" s="32"/>
      <c r="EO273" s="32"/>
      <c r="EP273" s="32"/>
      <c r="EQ273" s="32"/>
      <c r="ER273" s="32"/>
      <c r="ES273" s="32"/>
      <c r="ET273" s="32"/>
      <c r="EU273" s="32"/>
      <c r="EV273" s="32"/>
      <c r="EW273" s="32"/>
      <c r="EX273" s="32"/>
      <c r="EY273" s="32"/>
      <c r="EZ273" s="32"/>
      <c r="FA273" s="32"/>
      <c r="FB273" s="32"/>
      <c r="FC273" s="32"/>
      <c r="FD273" s="32"/>
      <c r="FE273" s="32"/>
      <c r="FF273" s="32"/>
      <c r="FG273" s="32"/>
      <c r="FH273" s="32"/>
      <c r="FI273" s="32"/>
      <c r="FJ273" s="32"/>
      <c r="FK273" s="32"/>
      <c r="FL273" s="32"/>
      <c r="FM273" s="32"/>
      <c r="FN273" s="32"/>
      <c r="FO273" s="32"/>
      <c r="FP273" s="32"/>
      <c r="FQ273" s="32"/>
      <c r="FR273" s="32"/>
      <c r="FS273" s="32"/>
      <c r="FT273" s="32"/>
      <c r="FU273" s="32"/>
      <c r="FV273" s="32"/>
      <c r="FW273" s="32"/>
      <c r="FX273" s="32"/>
      <c r="FY273" s="32"/>
      <c r="FZ273" s="32"/>
      <c r="GA273" s="32"/>
      <c r="GB273" s="32"/>
      <c r="GC273" s="32"/>
      <c r="GD273" s="32"/>
      <c r="GE273" s="32"/>
      <c r="GF273" s="32"/>
      <c r="GG273" s="32"/>
      <c r="GH273" s="32"/>
      <c r="GI273" s="32"/>
      <c r="GJ273" s="32"/>
      <c r="GK273" s="32"/>
      <c r="GL273" s="32"/>
      <c r="GM273" s="32"/>
      <c r="GN273" s="32"/>
      <c r="GO273" s="32"/>
      <c r="GP273" s="32"/>
      <c r="GQ273" s="32"/>
      <c r="GR273" s="32"/>
      <c r="GS273" s="32"/>
      <c r="GT273" s="32"/>
      <c r="GU273" s="32"/>
      <c r="GV273" s="32"/>
      <c r="GW273" s="32"/>
      <c r="GX273" s="32"/>
      <c r="GY273" s="32"/>
      <c r="GZ273" s="32"/>
      <c r="HA273" s="32"/>
      <c r="HB273" s="32"/>
      <c r="HC273" s="32"/>
      <c r="HD273" s="32"/>
      <c r="HE273" s="32"/>
      <c r="HF273" s="32"/>
      <c r="HG273" s="32"/>
      <c r="HH273" s="32"/>
      <c r="HI273" s="32"/>
      <c r="HJ273" s="32"/>
      <c r="HK273" s="32"/>
      <c r="HL273" s="32"/>
      <c r="HM273" s="32"/>
      <c r="HN273" s="32"/>
      <c r="HO273" s="32"/>
      <c r="HP273" s="32"/>
      <c r="HQ273" s="32"/>
      <c r="HR273" s="32"/>
      <c r="HS273" s="32"/>
      <c r="HT273" s="32"/>
      <c r="HU273" s="32"/>
      <c r="HV273" s="32"/>
      <c r="HW273" s="32"/>
      <c r="HX273" s="32"/>
      <c r="HY273" s="32"/>
      <c r="HZ273" s="32"/>
      <c r="IA273" s="32"/>
      <c r="IB273" s="32"/>
      <c r="IC273" s="32"/>
      <c r="ID273" s="32"/>
      <c r="IE273" s="32"/>
      <c r="IF273" s="32"/>
      <c r="IG273" s="32"/>
      <c r="IH273" s="32"/>
      <c r="II273" s="32"/>
      <c r="IJ273" s="32"/>
      <c r="IK273" s="32"/>
      <c r="IL273" s="32"/>
      <c r="IM273" s="32"/>
      <c r="IN273" s="32"/>
      <c r="IO273" s="32"/>
      <c r="IP273" s="32"/>
      <c r="IQ273" s="32"/>
      <c r="IR273" s="32"/>
      <c r="IS273" s="32"/>
      <c r="IT273" s="32"/>
      <c r="IU273" s="32"/>
      <c r="IV273" s="32"/>
    </row>
    <row r="274" spans="1:256" x14ac:dyDescent="0.25">
      <c r="A274" s="2"/>
      <c r="B274" s="32"/>
      <c r="C274" s="19"/>
      <c r="D274" s="32"/>
      <c r="E274" s="32"/>
      <c r="F274" s="32"/>
      <c r="G274" s="32"/>
      <c r="H274" s="32"/>
      <c r="I274" s="32"/>
      <c r="J274" s="32"/>
      <c r="K274" s="32"/>
      <c r="L274" s="32"/>
      <c r="M274" s="32"/>
      <c r="N274" s="32"/>
      <c r="O274" s="32"/>
      <c r="P274" s="32"/>
      <c r="Q274" s="32"/>
      <c r="R274" s="32"/>
      <c r="S274" s="32"/>
      <c r="T274" s="32"/>
      <c r="V274" s="32"/>
      <c r="W274" s="32"/>
      <c r="X274" s="32"/>
      <c r="Y274" s="32"/>
      <c r="Z274" s="32"/>
      <c r="AA274" s="32"/>
      <c r="AB274" s="32"/>
      <c r="AC274" s="32"/>
      <c r="AD274" s="32"/>
      <c r="AE274" s="32"/>
      <c r="AF274" s="32"/>
      <c r="AG274" s="32"/>
      <c r="AH274" s="32"/>
      <c r="AI274" s="32"/>
      <c r="AJ274" s="32"/>
      <c r="AK274" s="32"/>
      <c r="AL274" s="32"/>
      <c r="AM274" s="32"/>
      <c r="AN274" s="32"/>
      <c r="AO274" s="32"/>
      <c r="AP274" s="32"/>
      <c r="AQ274" s="32"/>
      <c r="AR274" s="32"/>
      <c r="AS274" s="32"/>
      <c r="AT274" s="32"/>
      <c r="AU274" s="32"/>
      <c r="AV274" s="32"/>
      <c r="AW274" s="32"/>
      <c r="AX274" s="32"/>
      <c r="AY274" s="32"/>
      <c r="AZ274" s="32"/>
      <c r="BA274" s="32"/>
      <c r="BB274" s="32"/>
      <c r="BC274" s="32"/>
      <c r="BD274" s="32"/>
      <c r="BE274" s="32"/>
      <c r="BF274" s="32"/>
      <c r="BG274" s="32"/>
      <c r="BH274" s="32"/>
      <c r="BI274" s="32"/>
      <c r="BJ274" s="32"/>
      <c r="BK274" s="32"/>
      <c r="BL274" s="32"/>
      <c r="BM274" s="32"/>
      <c r="BN274" s="32"/>
      <c r="BO274" s="32"/>
      <c r="BP274" s="32"/>
      <c r="BQ274" s="32"/>
      <c r="BR274" s="32"/>
      <c r="BS274" s="32"/>
      <c r="BT274" s="32"/>
      <c r="BU274" s="32"/>
      <c r="BV274" s="32"/>
      <c r="BW274" s="32"/>
      <c r="BX274" s="32"/>
      <c r="BY274" s="32"/>
      <c r="BZ274" s="32"/>
      <c r="CA274" s="32"/>
      <c r="CB274" s="32"/>
      <c r="CC274" s="32"/>
      <c r="CD274" s="32"/>
      <c r="CE274" s="32"/>
      <c r="CF274" s="32"/>
      <c r="CG274" s="32"/>
      <c r="CH274" s="32"/>
      <c r="CI274" s="32"/>
      <c r="CJ274" s="32"/>
      <c r="CK274" s="32"/>
      <c r="CL274" s="32"/>
      <c r="CM274" s="32"/>
      <c r="CN274" s="32"/>
      <c r="CO274" s="32"/>
      <c r="CP274" s="32"/>
      <c r="CQ274" s="32"/>
      <c r="CR274" s="32"/>
      <c r="CS274" s="32"/>
      <c r="CT274" s="32"/>
      <c r="CU274" s="32"/>
      <c r="CV274" s="32"/>
      <c r="CW274" s="32"/>
      <c r="CX274" s="32"/>
      <c r="CY274" s="32"/>
      <c r="CZ274" s="32"/>
      <c r="DA274" s="32"/>
      <c r="DB274" s="32"/>
      <c r="DC274" s="32"/>
      <c r="DD274" s="32"/>
      <c r="DE274" s="32"/>
      <c r="DF274" s="32"/>
      <c r="DG274" s="32"/>
      <c r="DH274" s="32"/>
      <c r="DI274" s="32"/>
      <c r="DJ274" s="32"/>
      <c r="DK274" s="32"/>
      <c r="DL274" s="32"/>
      <c r="DM274" s="32"/>
      <c r="DN274" s="32"/>
      <c r="DO274" s="32"/>
      <c r="DP274" s="32"/>
      <c r="DQ274" s="32"/>
      <c r="DR274" s="32"/>
      <c r="DS274" s="32"/>
      <c r="DT274" s="32"/>
      <c r="DU274" s="32"/>
      <c r="DV274" s="32"/>
      <c r="DW274" s="32"/>
      <c r="DX274" s="32"/>
      <c r="DY274" s="32"/>
      <c r="DZ274" s="32"/>
      <c r="EA274" s="32"/>
      <c r="EB274" s="32"/>
      <c r="EC274" s="32"/>
      <c r="ED274" s="32"/>
      <c r="EE274" s="32"/>
      <c r="EF274" s="32"/>
      <c r="EG274" s="32"/>
      <c r="EH274" s="32"/>
      <c r="EI274" s="32"/>
      <c r="EJ274" s="32"/>
      <c r="EK274" s="32"/>
      <c r="EL274" s="32"/>
      <c r="EM274" s="32"/>
      <c r="EN274" s="32"/>
      <c r="EO274" s="32"/>
      <c r="EP274" s="32"/>
      <c r="EQ274" s="32"/>
      <c r="ER274" s="32"/>
      <c r="ES274" s="32"/>
      <c r="ET274" s="32"/>
      <c r="EU274" s="32"/>
      <c r="EV274" s="32"/>
      <c r="EW274" s="32"/>
      <c r="EX274" s="32"/>
      <c r="EY274" s="32"/>
      <c r="EZ274" s="32"/>
      <c r="FA274" s="32"/>
      <c r="FB274" s="32"/>
      <c r="FC274" s="32"/>
      <c r="FD274" s="32"/>
      <c r="FE274" s="32"/>
      <c r="FF274" s="32"/>
      <c r="FG274" s="32"/>
      <c r="FH274" s="32"/>
      <c r="FI274" s="32"/>
      <c r="FJ274" s="32"/>
      <c r="FK274" s="32"/>
      <c r="FL274" s="32"/>
      <c r="FM274" s="32"/>
      <c r="FN274" s="32"/>
      <c r="FO274" s="32"/>
      <c r="FP274" s="32"/>
      <c r="FQ274" s="32"/>
      <c r="FR274" s="32"/>
      <c r="FS274" s="32"/>
      <c r="FT274" s="32"/>
      <c r="FU274" s="32"/>
      <c r="FV274" s="32"/>
      <c r="FW274" s="32"/>
      <c r="FX274" s="32"/>
      <c r="FY274" s="32"/>
      <c r="FZ274" s="32"/>
      <c r="GA274" s="32"/>
      <c r="GB274" s="32"/>
      <c r="GC274" s="32"/>
      <c r="GD274" s="32"/>
      <c r="GE274" s="32"/>
      <c r="GF274" s="32"/>
      <c r="GG274" s="32"/>
      <c r="GH274" s="32"/>
      <c r="GI274" s="32"/>
      <c r="GJ274" s="32"/>
      <c r="GK274" s="32"/>
      <c r="GL274" s="32"/>
      <c r="GM274" s="32"/>
      <c r="GN274" s="32"/>
      <c r="GO274" s="32"/>
      <c r="GP274" s="32"/>
      <c r="GQ274" s="32"/>
      <c r="GR274" s="32"/>
      <c r="GS274" s="32"/>
      <c r="GT274" s="32"/>
      <c r="GU274" s="32"/>
      <c r="GV274" s="32"/>
      <c r="GW274" s="32"/>
      <c r="GX274" s="32"/>
      <c r="GY274" s="32"/>
      <c r="GZ274" s="32"/>
      <c r="HA274" s="32"/>
      <c r="HB274" s="32"/>
      <c r="HC274" s="32"/>
      <c r="HD274" s="32"/>
      <c r="HE274" s="32"/>
      <c r="HF274" s="32"/>
      <c r="HG274" s="32"/>
      <c r="HH274" s="32"/>
      <c r="HI274" s="32"/>
      <c r="HJ274" s="32"/>
      <c r="HK274" s="32"/>
      <c r="HL274" s="32"/>
      <c r="HM274" s="32"/>
      <c r="HN274" s="32"/>
      <c r="HO274" s="32"/>
      <c r="HP274" s="32"/>
      <c r="HQ274" s="32"/>
      <c r="HR274" s="32"/>
      <c r="HS274" s="32"/>
      <c r="HT274" s="32"/>
      <c r="HU274" s="32"/>
      <c r="HV274" s="32"/>
      <c r="HW274" s="32"/>
      <c r="HX274" s="32"/>
      <c r="HY274" s="32"/>
      <c r="HZ274" s="32"/>
      <c r="IA274" s="32"/>
      <c r="IB274" s="32"/>
      <c r="IC274" s="32"/>
      <c r="ID274" s="32"/>
      <c r="IE274" s="32"/>
      <c r="IF274" s="32"/>
      <c r="IG274" s="32"/>
      <c r="IH274" s="32"/>
      <c r="II274" s="32"/>
      <c r="IJ274" s="32"/>
      <c r="IK274" s="32"/>
      <c r="IL274" s="32"/>
      <c r="IM274" s="32"/>
      <c r="IN274" s="32"/>
      <c r="IO274" s="32"/>
      <c r="IP274" s="32"/>
      <c r="IQ274" s="32"/>
      <c r="IR274" s="32"/>
      <c r="IS274" s="32"/>
      <c r="IT274" s="32"/>
      <c r="IU274" s="32"/>
      <c r="IV274" s="32"/>
    </row>
    <row r="275" spans="1:256" x14ac:dyDescent="0.25">
      <c r="A275" s="2"/>
      <c r="B275" s="32"/>
      <c r="C275" s="19"/>
      <c r="D275" s="32"/>
      <c r="E275" s="32"/>
      <c r="F275" s="32"/>
      <c r="G275" s="32"/>
      <c r="H275" s="32"/>
      <c r="I275" s="32"/>
      <c r="J275" s="32"/>
      <c r="K275" s="32"/>
      <c r="L275" s="32"/>
      <c r="M275" s="32"/>
      <c r="N275" s="32"/>
      <c r="O275" s="32"/>
      <c r="P275" s="32"/>
      <c r="Q275" s="32"/>
      <c r="R275" s="32"/>
      <c r="S275" s="32"/>
      <c r="T275" s="32"/>
      <c r="V275" s="32"/>
      <c r="W275" s="32"/>
      <c r="X275" s="32"/>
      <c r="Y275" s="32"/>
      <c r="Z275" s="32"/>
      <c r="AA275" s="32"/>
      <c r="AB275" s="32"/>
      <c r="AC275" s="32"/>
      <c r="AD275" s="32"/>
      <c r="AE275" s="32"/>
      <c r="AF275" s="32"/>
      <c r="AG275" s="32"/>
      <c r="AH275" s="32"/>
      <c r="AI275" s="32"/>
      <c r="AJ275" s="32"/>
      <c r="AK275" s="32"/>
      <c r="AL275" s="32"/>
      <c r="AM275" s="32"/>
      <c r="AN275" s="32"/>
      <c r="AO275" s="32"/>
      <c r="AP275" s="32"/>
      <c r="AQ275" s="32"/>
      <c r="AR275" s="32"/>
      <c r="AS275" s="32"/>
      <c r="AT275" s="32"/>
      <c r="AU275" s="32"/>
      <c r="AV275" s="32"/>
      <c r="AW275" s="32"/>
      <c r="AX275" s="32"/>
      <c r="AY275" s="32"/>
      <c r="AZ275" s="32"/>
      <c r="BA275" s="32"/>
      <c r="BB275" s="32"/>
      <c r="BC275" s="32"/>
      <c r="BD275" s="32"/>
      <c r="BE275" s="32"/>
      <c r="BF275" s="32"/>
      <c r="BG275" s="32"/>
      <c r="BH275" s="32"/>
      <c r="BI275" s="32"/>
      <c r="BJ275" s="32"/>
      <c r="BK275" s="32"/>
      <c r="BL275" s="32"/>
      <c r="BM275" s="32"/>
      <c r="BN275" s="32"/>
      <c r="BO275" s="32"/>
      <c r="BP275" s="32"/>
      <c r="BQ275" s="32"/>
      <c r="BR275" s="32"/>
      <c r="BS275" s="32"/>
      <c r="BT275" s="32"/>
      <c r="BU275" s="32"/>
      <c r="BV275" s="32"/>
      <c r="BW275" s="32"/>
      <c r="BX275" s="32"/>
      <c r="BY275" s="32"/>
      <c r="BZ275" s="32"/>
      <c r="CA275" s="32"/>
      <c r="CB275" s="32"/>
      <c r="CC275" s="32"/>
      <c r="CD275" s="32"/>
      <c r="CE275" s="32"/>
      <c r="CF275" s="32"/>
      <c r="CG275" s="32"/>
      <c r="CH275" s="32"/>
      <c r="CI275" s="32"/>
      <c r="CJ275" s="32"/>
      <c r="CK275" s="32"/>
      <c r="CL275" s="32"/>
      <c r="CM275" s="32"/>
      <c r="CN275" s="32"/>
      <c r="CO275" s="32"/>
      <c r="CP275" s="32"/>
      <c r="CQ275" s="32"/>
      <c r="CR275" s="32"/>
      <c r="CS275" s="32"/>
      <c r="CT275" s="32"/>
      <c r="CU275" s="32"/>
      <c r="CV275" s="32"/>
      <c r="CW275" s="32"/>
      <c r="CX275" s="32"/>
      <c r="CY275" s="32"/>
      <c r="CZ275" s="32"/>
      <c r="DA275" s="32"/>
      <c r="DB275" s="32"/>
      <c r="DC275" s="32"/>
      <c r="DD275" s="32"/>
      <c r="DE275" s="32"/>
      <c r="DF275" s="32"/>
      <c r="DG275" s="32"/>
      <c r="DH275" s="32"/>
      <c r="DI275" s="32"/>
      <c r="DJ275" s="32"/>
      <c r="DK275" s="32"/>
      <c r="DL275" s="32"/>
      <c r="DM275" s="32"/>
      <c r="DN275" s="32"/>
      <c r="DO275" s="32"/>
      <c r="DP275" s="32"/>
      <c r="DQ275" s="32"/>
      <c r="DR275" s="32"/>
      <c r="DS275" s="32"/>
      <c r="DT275" s="32"/>
      <c r="DU275" s="32"/>
      <c r="DV275" s="32"/>
      <c r="DW275" s="32"/>
      <c r="DX275" s="32"/>
      <c r="DY275" s="32"/>
      <c r="DZ275" s="32"/>
      <c r="EA275" s="32"/>
      <c r="EB275" s="32"/>
      <c r="EC275" s="32"/>
      <c r="ED275" s="32"/>
      <c r="EE275" s="32"/>
      <c r="EF275" s="32"/>
      <c r="EG275" s="32"/>
      <c r="EH275" s="32"/>
      <c r="EI275" s="32"/>
      <c r="EJ275" s="32"/>
      <c r="EK275" s="32"/>
      <c r="EL275" s="32"/>
      <c r="EM275" s="32"/>
      <c r="EN275" s="32"/>
      <c r="EO275" s="32"/>
      <c r="EP275" s="32"/>
      <c r="EQ275" s="32"/>
      <c r="ER275" s="32"/>
      <c r="ES275" s="32"/>
      <c r="ET275" s="32"/>
      <c r="EU275" s="32"/>
      <c r="EV275" s="32"/>
      <c r="EW275" s="32"/>
      <c r="EX275" s="32"/>
      <c r="EY275" s="32"/>
      <c r="EZ275" s="32"/>
      <c r="FA275" s="32"/>
      <c r="FB275" s="32"/>
      <c r="FC275" s="32"/>
      <c r="FD275" s="32"/>
      <c r="FE275" s="32"/>
      <c r="FF275" s="32"/>
      <c r="FG275" s="32"/>
      <c r="FH275" s="32"/>
      <c r="FI275" s="32"/>
      <c r="FJ275" s="32"/>
      <c r="FK275" s="32"/>
      <c r="FL275" s="32"/>
      <c r="FM275" s="32"/>
      <c r="FN275" s="32"/>
      <c r="FO275" s="32"/>
      <c r="FP275" s="32"/>
      <c r="FQ275" s="32"/>
      <c r="FR275" s="32"/>
      <c r="FS275" s="32"/>
      <c r="FT275" s="32"/>
      <c r="FU275" s="32"/>
      <c r="FV275" s="32"/>
      <c r="FW275" s="32"/>
      <c r="FX275" s="32"/>
      <c r="FY275" s="32"/>
      <c r="FZ275" s="32"/>
      <c r="GA275" s="32"/>
      <c r="GB275" s="32"/>
      <c r="GC275" s="32"/>
      <c r="GD275" s="32"/>
      <c r="GE275" s="32"/>
      <c r="GF275" s="32"/>
      <c r="GG275" s="32"/>
      <c r="GH275" s="32"/>
      <c r="GI275" s="32"/>
      <c r="GJ275" s="32"/>
      <c r="GK275" s="32"/>
      <c r="GL275" s="32"/>
      <c r="GM275" s="32"/>
      <c r="GN275" s="32"/>
      <c r="GO275" s="32"/>
      <c r="GP275" s="32"/>
      <c r="GQ275" s="32"/>
      <c r="GR275" s="32"/>
      <c r="GS275" s="32"/>
      <c r="GT275" s="32"/>
      <c r="GU275" s="32"/>
      <c r="GV275" s="32"/>
      <c r="GW275" s="32"/>
      <c r="GX275" s="32"/>
      <c r="GY275" s="32"/>
      <c r="GZ275" s="32"/>
      <c r="HA275" s="32"/>
      <c r="HB275" s="32"/>
      <c r="HC275" s="32"/>
      <c r="HD275" s="32"/>
      <c r="HE275" s="32"/>
      <c r="HF275" s="32"/>
      <c r="HG275" s="32"/>
      <c r="HH275" s="32"/>
      <c r="HI275" s="32"/>
      <c r="HJ275" s="32"/>
      <c r="HK275" s="32"/>
      <c r="HL275" s="32"/>
      <c r="HM275" s="32"/>
      <c r="HN275" s="32"/>
      <c r="HO275" s="32"/>
      <c r="HP275" s="32"/>
      <c r="HQ275" s="32"/>
      <c r="HR275" s="32"/>
      <c r="HS275" s="32"/>
      <c r="HT275" s="32"/>
      <c r="HU275" s="32"/>
      <c r="HV275" s="32"/>
      <c r="HW275" s="32"/>
      <c r="HX275" s="32"/>
      <c r="HY275" s="32"/>
      <c r="HZ275" s="32"/>
      <c r="IA275" s="32"/>
      <c r="IB275" s="32"/>
      <c r="IC275" s="32"/>
      <c r="ID275" s="32"/>
      <c r="IE275" s="32"/>
      <c r="IF275" s="32"/>
      <c r="IG275" s="32"/>
      <c r="IH275" s="32"/>
      <c r="II275" s="32"/>
      <c r="IJ275" s="32"/>
      <c r="IK275" s="32"/>
      <c r="IL275" s="32"/>
      <c r="IM275" s="32"/>
      <c r="IN275" s="32"/>
      <c r="IO275" s="32"/>
      <c r="IP275" s="32"/>
      <c r="IQ275" s="32"/>
      <c r="IR275" s="32"/>
      <c r="IS275" s="32"/>
      <c r="IT275" s="32"/>
      <c r="IU275" s="32"/>
      <c r="IV275" s="32"/>
    </row>
    <row r="276" spans="1:256" x14ac:dyDescent="0.25">
      <c r="A276" s="2"/>
      <c r="B276" s="32"/>
      <c r="C276" s="19"/>
      <c r="D276" s="32"/>
      <c r="E276" s="32"/>
      <c r="F276" s="32"/>
      <c r="G276" s="32"/>
      <c r="H276" s="32"/>
      <c r="I276" s="32"/>
      <c r="J276" s="32"/>
      <c r="K276" s="32"/>
      <c r="L276" s="32"/>
      <c r="M276" s="32"/>
      <c r="N276" s="32"/>
      <c r="O276" s="32"/>
      <c r="P276" s="32"/>
      <c r="Q276" s="32"/>
      <c r="R276" s="32"/>
      <c r="S276" s="32"/>
      <c r="T276" s="32"/>
      <c r="V276" s="32"/>
      <c r="W276" s="32"/>
      <c r="X276" s="32"/>
      <c r="Y276" s="32"/>
      <c r="Z276" s="32"/>
      <c r="AA276" s="32"/>
      <c r="AB276" s="32"/>
      <c r="AC276" s="32"/>
      <c r="AD276" s="32"/>
      <c r="AE276" s="32"/>
      <c r="AF276" s="32"/>
      <c r="AG276" s="32"/>
      <c r="AH276" s="32"/>
      <c r="AI276" s="32"/>
      <c r="AJ276" s="32"/>
      <c r="AK276" s="32"/>
      <c r="AL276" s="32"/>
      <c r="AM276" s="32"/>
      <c r="AN276" s="32"/>
      <c r="AO276" s="32"/>
      <c r="AP276" s="32"/>
      <c r="AQ276" s="32"/>
      <c r="AR276" s="32"/>
      <c r="AS276" s="32"/>
      <c r="AT276" s="32"/>
      <c r="AU276" s="32"/>
      <c r="AV276" s="32"/>
      <c r="AW276" s="32"/>
      <c r="AX276" s="32"/>
      <c r="AY276" s="32"/>
      <c r="AZ276" s="32"/>
      <c r="BA276" s="32"/>
      <c r="BB276" s="32"/>
      <c r="BC276" s="32"/>
      <c r="BD276" s="32"/>
      <c r="BE276" s="32"/>
      <c r="BF276" s="32"/>
      <c r="BG276" s="32"/>
      <c r="BH276" s="32"/>
      <c r="BI276" s="32"/>
      <c r="BJ276" s="32"/>
      <c r="BK276" s="32"/>
      <c r="BL276" s="32"/>
      <c r="BM276" s="32"/>
      <c r="BN276" s="32"/>
      <c r="BO276" s="32"/>
      <c r="BP276" s="32"/>
      <c r="BQ276" s="32"/>
      <c r="BR276" s="32"/>
      <c r="BS276" s="32"/>
      <c r="BT276" s="32"/>
      <c r="BU276" s="32"/>
      <c r="BV276" s="32"/>
      <c r="BW276" s="32"/>
      <c r="BX276" s="32"/>
      <c r="BY276" s="32"/>
      <c r="BZ276" s="32"/>
      <c r="CA276" s="32"/>
      <c r="CB276" s="32"/>
      <c r="CC276" s="32"/>
      <c r="CD276" s="32"/>
      <c r="CE276" s="32"/>
      <c r="CF276" s="32"/>
      <c r="CG276" s="32"/>
      <c r="CH276" s="32"/>
      <c r="CI276" s="32"/>
      <c r="CJ276" s="32"/>
      <c r="CK276" s="32"/>
      <c r="CL276" s="32"/>
      <c r="CM276" s="32"/>
      <c r="CN276" s="32"/>
      <c r="CO276" s="32"/>
      <c r="CP276" s="32"/>
      <c r="CQ276" s="32"/>
      <c r="CR276" s="32"/>
      <c r="CS276" s="32"/>
      <c r="CT276" s="32"/>
      <c r="CU276" s="32"/>
      <c r="CV276" s="32"/>
      <c r="CW276" s="32"/>
      <c r="CX276" s="32"/>
      <c r="CY276" s="32"/>
      <c r="CZ276" s="32"/>
      <c r="DA276" s="32"/>
      <c r="DB276" s="32"/>
      <c r="DC276" s="32"/>
      <c r="DD276" s="32"/>
      <c r="DE276" s="32"/>
      <c r="DF276" s="32"/>
      <c r="DG276" s="32"/>
      <c r="DH276" s="32"/>
      <c r="DI276" s="32"/>
      <c r="DJ276" s="32"/>
      <c r="DK276" s="32"/>
      <c r="DL276" s="32"/>
      <c r="DM276" s="32"/>
      <c r="DN276" s="32"/>
      <c r="DO276" s="32"/>
      <c r="DP276" s="32"/>
      <c r="DQ276" s="32"/>
      <c r="DR276" s="32"/>
      <c r="DS276" s="32"/>
      <c r="DT276" s="32"/>
      <c r="DU276" s="32"/>
      <c r="DV276" s="32"/>
      <c r="DW276" s="32"/>
      <c r="DX276" s="32"/>
      <c r="DY276" s="32"/>
      <c r="DZ276" s="32"/>
      <c r="EA276" s="32"/>
      <c r="EB276" s="32"/>
      <c r="EC276" s="32"/>
      <c r="ED276" s="32"/>
      <c r="EE276" s="32"/>
      <c r="EF276" s="32"/>
      <c r="EG276" s="32"/>
      <c r="EH276" s="32"/>
      <c r="EI276" s="32"/>
      <c r="EJ276" s="32"/>
      <c r="EK276" s="32"/>
      <c r="EL276" s="32"/>
      <c r="EM276" s="32"/>
      <c r="EN276" s="32"/>
      <c r="EO276" s="32"/>
      <c r="EP276" s="32"/>
      <c r="EQ276" s="32"/>
      <c r="ER276" s="32"/>
      <c r="ES276" s="32"/>
      <c r="ET276" s="32"/>
      <c r="EU276" s="32"/>
      <c r="EV276" s="32"/>
      <c r="EW276" s="32"/>
      <c r="EX276" s="32"/>
      <c r="EY276" s="32"/>
      <c r="EZ276" s="32"/>
      <c r="FA276" s="32"/>
      <c r="FB276" s="32"/>
      <c r="FC276" s="32"/>
      <c r="FD276" s="32"/>
      <c r="FE276" s="32"/>
      <c r="FF276" s="32"/>
      <c r="FG276" s="32"/>
      <c r="FH276" s="32"/>
      <c r="FI276" s="32"/>
      <c r="FJ276" s="32"/>
      <c r="FK276" s="32"/>
      <c r="FL276" s="32"/>
      <c r="FM276" s="32"/>
      <c r="FN276" s="32"/>
      <c r="FO276" s="32"/>
      <c r="FP276" s="32"/>
      <c r="FQ276" s="32"/>
      <c r="FR276" s="32"/>
      <c r="FS276" s="32"/>
      <c r="FT276" s="32"/>
      <c r="FU276" s="32"/>
      <c r="FV276" s="32"/>
      <c r="FW276" s="32"/>
      <c r="FX276" s="32"/>
      <c r="FY276" s="32"/>
      <c r="FZ276" s="32"/>
      <c r="GA276" s="32"/>
      <c r="GB276" s="32"/>
      <c r="GC276" s="32"/>
      <c r="GD276" s="32"/>
      <c r="GE276" s="32"/>
      <c r="GF276" s="32"/>
      <c r="GG276" s="32"/>
      <c r="GH276" s="32"/>
      <c r="GI276" s="32"/>
      <c r="GJ276" s="32"/>
      <c r="GK276" s="32"/>
      <c r="GL276" s="32"/>
      <c r="GM276" s="32"/>
      <c r="GN276" s="32"/>
      <c r="GO276" s="32"/>
      <c r="GP276" s="32"/>
      <c r="GQ276" s="32"/>
      <c r="GR276" s="32"/>
      <c r="GS276" s="32"/>
      <c r="GT276" s="32"/>
      <c r="GU276" s="32"/>
      <c r="GV276" s="32"/>
      <c r="GW276" s="32"/>
      <c r="GX276" s="32"/>
      <c r="GY276" s="32"/>
      <c r="GZ276" s="32"/>
      <c r="HA276" s="32"/>
      <c r="HB276" s="32"/>
      <c r="HC276" s="32"/>
      <c r="HD276" s="32"/>
      <c r="HE276" s="32"/>
      <c r="HF276" s="32"/>
      <c r="HG276" s="32"/>
      <c r="HH276" s="32"/>
      <c r="HI276" s="32"/>
      <c r="HJ276" s="32"/>
      <c r="HK276" s="32"/>
      <c r="HL276" s="32"/>
      <c r="HM276" s="32"/>
      <c r="HN276" s="32"/>
      <c r="HO276" s="32"/>
      <c r="HP276" s="32"/>
      <c r="HQ276" s="32"/>
      <c r="HR276" s="32"/>
      <c r="HS276" s="32"/>
      <c r="HT276" s="32"/>
      <c r="HU276" s="32"/>
      <c r="HV276" s="32"/>
      <c r="HW276" s="32"/>
      <c r="HX276" s="32"/>
      <c r="HY276" s="32"/>
      <c r="HZ276" s="32"/>
      <c r="IA276" s="32"/>
      <c r="IB276" s="32"/>
      <c r="IC276" s="32"/>
      <c r="ID276" s="32"/>
      <c r="IE276" s="32"/>
      <c r="IF276" s="32"/>
      <c r="IG276" s="32"/>
      <c r="IH276" s="32"/>
      <c r="II276" s="32"/>
      <c r="IJ276" s="32"/>
      <c r="IK276" s="32"/>
      <c r="IL276" s="32"/>
      <c r="IM276" s="32"/>
      <c r="IN276" s="32"/>
      <c r="IO276" s="32"/>
      <c r="IP276" s="32"/>
      <c r="IQ276" s="32"/>
      <c r="IR276" s="32"/>
      <c r="IS276" s="32"/>
      <c r="IT276" s="32"/>
      <c r="IU276" s="32"/>
      <c r="IV276" s="32"/>
    </row>
    <row r="277" spans="1:256" x14ac:dyDescent="0.25">
      <c r="A277" s="2"/>
      <c r="B277" s="32"/>
      <c r="C277" s="19"/>
      <c r="D277" s="32"/>
      <c r="E277" s="32"/>
      <c r="F277" s="32"/>
      <c r="G277" s="32"/>
      <c r="H277" s="32"/>
      <c r="I277" s="32"/>
      <c r="J277" s="32"/>
      <c r="K277" s="32"/>
      <c r="L277" s="32"/>
      <c r="M277" s="32"/>
      <c r="N277" s="32"/>
      <c r="O277" s="32"/>
      <c r="P277" s="32"/>
      <c r="Q277" s="32"/>
      <c r="R277" s="32"/>
      <c r="S277" s="32"/>
      <c r="T277" s="32"/>
      <c r="V277" s="32"/>
      <c r="W277" s="32"/>
      <c r="X277" s="32"/>
      <c r="Y277" s="32"/>
      <c r="Z277" s="32"/>
      <c r="AA277" s="32"/>
      <c r="AB277" s="32"/>
      <c r="AC277" s="32"/>
      <c r="AD277" s="32"/>
      <c r="AE277" s="32"/>
      <c r="AF277" s="32"/>
      <c r="AG277" s="32"/>
      <c r="AH277" s="32"/>
      <c r="AI277" s="32"/>
      <c r="AJ277" s="32"/>
      <c r="AK277" s="32"/>
      <c r="AL277" s="32"/>
      <c r="AM277" s="32"/>
      <c r="AN277" s="32"/>
      <c r="AO277" s="32"/>
      <c r="AP277" s="32"/>
      <c r="AQ277" s="32"/>
      <c r="AR277" s="32"/>
      <c r="AS277" s="32"/>
      <c r="AT277" s="32"/>
      <c r="AU277" s="32"/>
      <c r="AV277" s="32"/>
      <c r="AW277" s="32"/>
      <c r="AX277" s="32"/>
      <c r="AY277" s="32"/>
      <c r="AZ277" s="32"/>
      <c r="BA277" s="32"/>
      <c r="BB277" s="32"/>
      <c r="BC277" s="32"/>
      <c r="BD277" s="32"/>
      <c r="BE277" s="32"/>
      <c r="BF277" s="32"/>
      <c r="BG277" s="32"/>
      <c r="BH277" s="32"/>
      <c r="BI277" s="32"/>
      <c r="BJ277" s="32"/>
      <c r="BK277" s="32"/>
      <c r="BL277" s="32"/>
      <c r="BM277" s="32"/>
      <c r="BN277" s="32"/>
      <c r="BO277" s="32"/>
      <c r="BP277" s="32"/>
      <c r="BQ277" s="32"/>
      <c r="BR277" s="32"/>
      <c r="BS277" s="32"/>
      <c r="BT277" s="32"/>
      <c r="BU277" s="32"/>
      <c r="BV277" s="32"/>
      <c r="BW277" s="32"/>
      <c r="BX277" s="32"/>
      <c r="BY277" s="32"/>
      <c r="BZ277" s="32"/>
      <c r="CA277" s="32"/>
      <c r="CB277" s="32"/>
      <c r="CC277" s="32"/>
      <c r="CD277" s="32"/>
      <c r="CE277" s="32"/>
      <c r="CF277" s="32"/>
      <c r="CG277" s="32"/>
      <c r="CH277" s="32"/>
      <c r="CI277" s="32"/>
      <c r="CJ277" s="32"/>
      <c r="CK277" s="32"/>
      <c r="CL277" s="32"/>
      <c r="CM277" s="32"/>
      <c r="CN277" s="32"/>
      <c r="CO277" s="32"/>
      <c r="CP277" s="32"/>
      <c r="CQ277" s="32"/>
      <c r="CR277" s="32"/>
      <c r="CS277" s="32"/>
      <c r="CT277" s="32"/>
      <c r="CU277" s="32"/>
      <c r="CV277" s="32"/>
      <c r="CW277" s="32"/>
      <c r="CX277" s="32"/>
      <c r="CY277" s="32"/>
      <c r="CZ277" s="32"/>
      <c r="DA277" s="32"/>
      <c r="DB277" s="32"/>
      <c r="DC277" s="32"/>
      <c r="DD277" s="32"/>
      <c r="DE277" s="32"/>
      <c r="DF277" s="32"/>
      <c r="DG277" s="32"/>
      <c r="DH277" s="32"/>
      <c r="DI277" s="32"/>
      <c r="DJ277" s="32"/>
      <c r="DK277" s="32"/>
      <c r="DL277" s="32"/>
      <c r="DM277" s="32"/>
      <c r="DN277" s="32"/>
      <c r="DO277" s="32"/>
      <c r="DP277" s="32"/>
      <c r="DQ277" s="32"/>
      <c r="DR277" s="32"/>
      <c r="DS277" s="32"/>
      <c r="DT277" s="32"/>
      <c r="DU277" s="32"/>
      <c r="DV277" s="32"/>
      <c r="DW277" s="32"/>
      <c r="DX277" s="32"/>
      <c r="DY277" s="32"/>
      <c r="DZ277" s="32"/>
      <c r="EA277" s="32"/>
      <c r="EB277" s="32"/>
      <c r="EC277" s="32"/>
      <c r="ED277" s="32"/>
      <c r="EE277" s="32"/>
      <c r="EF277" s="32"/>
      <c r="EG277" s="32"/>
      <c r="EH277" s="32"/>
      <c r="EI277" s="32"/>
      <c r="EJ277" s="32"/>
      <c r="EK277" s="32"/>
      <c r="EL277" s="32"/>
      <c r="EM277" s="32"/>
      <c r="EN277" s="32"/>
      <c r="EO277" s="32"/>
      <c r="EP277" s="32"/>
      <c r="EQ277" s="32"/>
      <c r="ER277" s="32"/>
      <c r="ES277" s="32"/>
      <c r="ET277" s="32"/>
      <c r="EU277" s="32"/>
      <c r="EV277" s="32"/>
      <c r="EW277" s="32"/>
      <c r="EX277" s="32"/>
      <c r="EY277" s="32"/>
      <c r="EZ277" s="32"/>
      <c r="FA277" s="32"/>
      <c r="FB277" s="32"/>
      <c r="FC277" s="32"/>
      <c r="FD277" s="32"/>
      <c r="FE277" s="32"/>
      <c r="FF277" s="32"/>
      <c r="FG277" s="32"/>
      <c r="FH277" s="32"/>
      <c r="FI277" s="32"/>
      <c r="FJ277" s="32"/>
      <c r="FK277" s="32"/>
      <c r="FL277" s="32"/>
      <c r="FM277" s="32"/>
      <c r="FN277" s="32"/>
      <c r="FO277" s="32"/>
      <c r="FP277" s="32"/>
      <c r="FQ277" s="32"/>
      <c r="FR277" s="32"/>
      <c r="FS277" s="32"/>
      <c r="FT277" s="32"/>
      <c r="FU277" s="32"/>
      <c r="FV277" s="32"/>
      <c r="FW277" s="32"/>
      <c r="FX277" s="32"/>
      <c r="FY277" s="32"/>
      <c r="FZ277" s="32"/>
      <c r="GA277" s="32"/>
      <c r="GB277" s="32"/>
      <c r="GC277" s="32"/>
      <c r="GD277" s="32"/>
      <c r="GE277" s="32"/>
      <c r="GF277" s="32"/>
      <c r="GG277" s="32"/>
      <c r="GH277" s="32"/>
      <c r="GI277" s="32"/>
      <c r="GJ277" s="32"/>
      <c r="GK277" s="32"/>
      <c r="GL277" s="32"/>
      <c r="GM277" s="32"/>
      <c r="GN277" s="32"/>
      <c r="GO277" s="32"/>
      <c r="GP277" s="32"/>
      <c r="GQ277" s="32"/>
      <c r="GR277" s="32"/>
      <c r="GS277" s="32"/>
      <c r="GT277" s="32"/>
      <c r="GU277" s="32"/>
      <c r="GV277" s="32"/>
      <c r="GW277" s="32"/>
      <c r="GX277" s="32"/>
      <c r="GY277" s="32"/>
      <c r="GZ277" s="32"/>
      <c r="HA277" s="32"/>
      <c r="HB277" s="32"/>
      <c r="HC277" s="32"/>
      <c r="HD277" s="32"/>
      <c r="HE277" s="32"/>
      <c r="HF277" s="32"/>
      <c r="HG277" s="32"/>
      <c r="HH277" s="32"/>
      <c r="HI277" s="32"/>
      <c r="HJ277" s="32"/>
      <c r="HK277" s="32"/>
      <c r="HL277" s="32"/>
      <c r="HM277" s="32"/>
      <c r="HN277" s="32"/>
      <c r="HO277" s="32"/>
      <c r="HP277" s="32"/>
      <c r="HQ277" s="32"/>
      <c r="HR277" s="32"/>
      <c r="HS277" s="32"/>
      <c r="HT277" s="32"/>
      <c r="HU277" s="32"/>
      <c r="HV277" s="32"/>
      <c r="HW277" s="32"/>
      <c r="HX277" s="32"/>
      <c r="HY277" s="32"/>
      <c r="HZ277" s="32"/>
      <c r="IA277" s="32"/>
      <c r="IB277" s="32"/>
      <c r="IC277" s="32"/>
      <c r="ID277" s="32"/>
      <c r="IE277" s="32"/>
      <c r="IF277" s="32"/>
      <c r="IG277" s="32"/>
      <c r="IH277" s="32"/>
      <c r="II277" s="32"/>
      <c r="IJ277" s="32"/>
      <c r="IK277" s="32"/>
      <c r="IL277" s="32"/>
      <c r="IM277" s="32"/>
      <c r="IN277" s="32"/>
      <c r="IO277" s="32"/>
      <c r="IP277" s="32"/>
      <c r="IQ277" s="32"/>
      <c r="IR277" s="32"/>
      <c r="IS277" s="32"/>
      <c r="IT277" s="32"/>
      <c r="IU277" s="32"/>
      <c r="IV277" s="32"/>
    </row>
    <row r="278" spans="1:256" x14ac:dyDescent="0.25">
      <c r="A278" s="2"/>
      <c r="B278" s="32"/>
      <c r="C278" s="19"/>
      <c r="D278" s="32"/>
      <c r="E278" s="32"/>
      <c r="F278" s="32"/>
      <c r="G278" s="32"/>
      <c r="H278" s="32"/>
      <c r="I278" s="32"/>
      <c r="J278" s="32"/>
      <c r="K278" s="32"/>
      <c r="L278" s="32"/>
      <c r="M278" s="32"/>
      <c r="N278" s="32"/>
      <c r="O278" s="32"/>
      <c r="P278" s="32"/>
      <c r="Q278" s="32"/>
      <c r="R278" s="32"/>
      <c r="S278" s="32"/>
      <c r="T278" s="32"/>
      <c r="V278" s="32"/>
      <c r="W278" s="32"/>
      <c r="X278" s="32"/>
      <c r="Y278" s="32"/>
      <c r="Z278" s="32"/>
      <c r="AA278" s="32"/>
      <c r="AB278" s="32"/>
      <c r="AC278" s="32"/>
      <c r="AD278" s="32"/>
      <c r="AE278" s="32"/>
      <c r="AF278" s="32"/>
      <c r="AG278" s="32"/>
      <c r="AH278" s="32"/>
      <c r="AI278" s="32"/>
      <c r="AJ278" s="32"/>
      <c r="AK278" s="32"/>
      <c r="AL278" s="32"/>
      <c r="AM278" s="32"/>
      <c r="AN278" s="32"/>
      <c r="AO278" s="32"/>
      <c r="AP278" s="32"/>
      <c r="AQ278" s="32"/>
      <c r="AR278" s="32"/>
      <c r="AS278" s="32"/>
      <c r="AT278" s="32"/>
      <c r="AU278" s="32"/>
      <c r="AV278" s="32"/>
      <c r="AW278" s="32"/>
      <c r="AX278" s="32"/>
      <c r="AY278" s="32"/>
      <c r="AZ278" s="32"/>
      <c r="BA278" s="32"/>
      <c r="BB278" s="32"/>
      <c r="BC278" s="32"/>
      <c r="BD278" s="32"/>
      <c r="BE278" s="32"/>
      <c r="BF278" s="32"/>
      <c r="BG278" s="32"/>
      <c r="BH278" s="32"/>
      <c r="BI278" s="32"/>
      <c r="BJ278" s="32"/>
      <c r="BK278" s="32"/>
      <c r="BL278" s="32"/>
      <c r="BM278" s="32"/>
      <c r="BN278" s="32"/>
      <c r="BO278" s="32"/>
      <c r="BP278" s="32"/>
      <c r="BQ278" s="32"/>
      <c r="BR278" s="32"/>
      <c r="BS278" s="32"/>
      <c r="BT278" s="32"/>
      <c r="BU278" s="32"/>
      <c r="BV278" s="32"/>
      <c r="BW278" s="32"/>
      <c r="BX278" s="32"/>
      <c r="BY278" s="32"/>
      <c r="BZ278" s="32"/>
      <c r="CA278" s="32"/>
      <c r="CB278" s="32"/>
      <c r="CC278" s="32"/>
      <c r="CD278" s="32"/>
      <c r="CE278" s="32"/>
      <c r="CF278" s="32"/>
      <c r="CG278" s="32"/>
      <c r="CH278" s="32"/>
      <c r="CI278" s="32"/>
      <c r="CJ278" s="32"/>
      <c r="CK278" s="32"/>
      <c r="CL278" s="32"/>
      <c r="CM278" s="32"/>
      <c r="CN278" s="32"/>
      <c r="CO278" s="32"/>
      <c r="CP278" s="32"/>
      <c r="CQ278" s="32"/>
      <c r="CR278" s="32"/>
      <c r="CS278" s="32"/>
      <c r="CT278" s="32"/>
      <c r="CU278" s="32"/>
      <c r="CV278" s="32"/>
      <c r="CW278" s="32"/>
      <c r="CX278" s="32"/>
      <c r="CY278" s="32"/>
      <c r="CZ278" s="32"/>
      <c r="DA278" s="32"/>
      <c r="DB278" s="32"/>
      <c r="DC278" s="32"/>
      <c r="DD278" s="32"/>
      <c r="DE278" s="32"/>
      <c r="DF278" s="32"/>
      <c r="DG278" s="32"/>
      <c r="DH278" s="32"/>
      <c r="DI278" s="32"/>
      <c r="DJ278" s="32"/>
      <c r="DK278" s="32"/>
      <c r="DL278" s="32"/>
      <c r="DM278" s="32"/>
      <c r="DN278" s="32"/>
      <c r="DO278" s="32"/>
      <c r="DP278" s="32"/>
      <c r="DQ278" s="32"/>
      <c r="DR278" s="32"/>
      <c r="DS278" s="32"/>
      <c r="DT278" s="32"/>
      <c r="DU278" s="32"/>
      <c r="DV278" s="32"/>
      <c r="DW278" s="32"/>
      <c r="DX278" s="32"/>
      <c r="DY278" s="32"/>
      <c r="DZ278" s="32"/>
      <c r="EA278" s="32"/>
      <c r="EB278" s="32"/>
      <c r="EC278" s="32"/>
      <c r="ED278" s="32"/>
      <c r="EE278" s="32"/>
      <c r="EF278" s="32"/>
      <c r="EG278" s="32"/>
      <c r="EH278" s="32"/>
      <c r="EI278" s="32"/>
      <c r="EJ278" s="32"/>
      <c r="EK278" s="32"/>
      <c r="EL278" s="32"/>
      <c r="EM278" s="32"/>
      <c r="EN278" s="32"/>
      <c r="EO278" s="32"/>
      <c r="EP278" s="32"/>
      <c r="EQ278" s="32"/>
      <c r="ER278" s="32"/>
      <c r="ES278" s="32"/>
      <c r="ET278" s="32"/>
      <c r="EU278" s="32"/>
      <c r="EV278" s="32"/>
      <c r="EW278" s="32"/>
      <c r="EX278" s="32"/>
      <c r="EY278" s="32"/>
      <c r="EZ278" s="32"/>
      <c r="FA278" s="32"/>
      <c r="FB278" s="32"/>
      <c r="FC278" s="32"/>
      <c r="FD278" s="32"/>
      <c r="FE278" s="32"/>
      <c r="FF278" s="32"/>
      <c r="FG278" s="32"/>
      <c r="FH278" s="32"/>
      <c r="FI278" s="32"/>
      <c r="FJ278" s="32"/>
      <c r="FK278" s="32"/>
      <c r="FL278" s="32"/>
      <c r="FM278" s="32"/>
      <c r="FN278" s="32"/>
      <c r="FO278" s="32"/>
      <c r="FP278" s="32"/>
      <c r="FQ278" s="32"/>
      <c r="FR278" s="32"/>
      <c r="FS278" s="32"/>
      <c r="FT278" s="32"/>
      <c r="FU278" s="32"/>
      <c r="FV278" s="32"/>
      <c r="FW278" s="32"/>
      <c r="FX278" s="32"/>
      <c r="FY278" s="32"/>
      <c r="FZ278" s="32"/>
      <c r="GA278" s="32"/>
      <c r="GB278" s="32"/>
      <c r="GC278" s="32"/>
      <c r="GD278" s="32"/>
      <c r="GE278" s="32"/>
      <c r="GF278" s="32"/>
      <c r="GG278" s="32"/>
      <c r="GH278" s="32"/>
      <c r="GI278" s="32"/>
      <c r="GJ278" s="32"/>
      <c r="GK278" s="32"/>
      <c r="GL278" s="32"/>
      <c r="GM278" s="32"/>
      <c r="GN278" s="32"/>
      <c r="GO278" s="32"/>
      <c r="GP278" s="32"/>
      <c r="GQ278" s="32"/>
      <c r="GR278" s="32"/>
      <c r="GS278" s="32"/>
      <c r="GT278" s="32"/>
      <c r="GU278" s="32"/>
      <c r="GV278" s="32"/>
      <c r="GW278" s="32"/>
      <c r="GX278" s="32"/>
      <c r="GY278" s="32"/>
      <c r="GZ278" s="32"/>
      <c r="HA278" s="32"/>
      <c r="HB278" s="32"/>
      <c r="HC278" s="32"/>
      <c r="HD278" s="32"/>
      <c r="HE278" s="32"/>
      <c r="HF278" s="32"/>
      <c r="HG278" s="32"/>
      <c r="HH278" s="32"/>
      <c r="HI278" s="32"/>
      <c r="HJ278" s="32"/>
      <c r="HK278" s="32"/>
      <c r="HL278" s="32"/>
      <c r="HM278" s="32"/>
      <c r="HN278" s="32"/>
      <c r="HO278" s="32"/>
      <c r="HP278" s="32"/>
      <c r="HQ278" s="32"/>
      <c r="HR278" s="32"/>
      <c r="HS278" s="32"/>
      <c r="HT278" s="32"/>
      <c r="HU278" s="32"/>
      <c r="HV278" s="32"/>
      <c r="HW278" s="32"/>
      <c r="HX278" s="32"/>
      <c r="HY278" s="32"/>
      <c r="HZ278" s="32"/>
      <c r="IA278" s="32"/>
      <c r="IB278" s="32"/>
      <c r="IC278" s="32"/>
      <c r="ID278" s="32"/>
      <c r="IE278" s="32"/>
      <c r="IF278" s="32"/>
      <c r="IG278" s="32"/>
      <c r="IH278" s="32"/>
      <c r="II278" s="32"/>
      <c r="IJ278" s="32"/>
      <c r="IK278" s="32"/>
      <c r="IL278" s="32"/>
      <c r="IM278" s="32"/>
      <c r="IN278" s="32"/>
      <c r="IO278" s="32"/>
      <c r="IP278" s="32"/>
      <c r="IQ278" s="32"/>
      <c r="IR278" s="32"/>
      <c r="IS278" s="32"/>
      <c r="IT278" s="32"/>
      <c r="IU278" s="32"/>
      <c r="IV278" s="32"/>
    </row>
    <row r="279" spans="1:256" x14ac:dyDescent="0.25">
      <c r="A279" s="2"/>
      <c r="B279" s="32"/>
      <c r="C279" s="19"/>
      <c r="D279" s="32"/>
      <c r="E279" s="32"/>
      <c r="F279" s="32"/>
      <c r="G279" s="32"/>
      <c r="H279" s="32"/>
      <c r="I279" s="32"/>
      <c r="J279" s="32"/>
      <c r="K279" s="32"/>
      <c r="L279" s="32"/>
      <c r="M279" s="32"/>
      <c r="N279" s="32"/>
      <c r="O279" s="32"/>
      <c r="P279" s="32"/>
      <c r="Q279" s="32"/>
      <c r="R279" s="32"/>
      <c r="S279" s="32"/>
      <c r="T279" s="32"/>
      <c r="V279" s="32"/>
      <c r="W279" s="32"/>
      <c r="X279" s="32"/>
      <c r="Y279" s="32"/>
      <c r="Z279" s="32"/>
      <c r="AA279" s="32"/>
      <c r="AB279" s="32"/>
      <c r="AC279" s="32"/>
      <c r="AD279" s="32"/>
      <c r="AE279" s="32"/>
      <c r="AF279" s="32"/>
      <c r="AG279" s="32"/>
      <c r="AH279" s="32"/>
      <c r="AI279" s="32"/>
      <c r="AJ279" s="32"/>
      <c r="AK279" s="32"/>
      <c r="AL279" s="32"/>
      <c r="AM279" s="32"/>
      <c r="AN279" s="32"/>
      <c r="AO279" s="32"/>
      <c r="AP279" s="32"/>
      <c r="AQ279" s="32"/>
      <c r="AR279" s="32"/>
      <c r="AS279" s="32"/>
      <c r="AT279" s="32"/>
      <c r="AU279" s="32"/>
      <c r="AV279" s="32"/>
      <c r="AW279" s="32"/>
      <c r="AX279" s="32"/>
      <c r="AY279" s="32"/>
      <c r="AZ279" s="32"/>
      <c r="BA279" s="32"/>
      <c r="BB279" s="32"/>
      <c r="BC279" s="32"/>
      <c r="BD279" s="32"/>
      <c r="BE279" s="32"/>
      <c r="BF279" s="32"/>
      <c r="BG279" s="32"/>
      <c r="BH279" s="32"/>
      <c r="BI279" s="32"/>
      <c r="BJ279" s="32"/>
      <c r="BK279" s="32"/>
      <c r="BL279" s="32"/>
      <c r="BM279" s="32"/>
      <c r="BN279" s="32"/>
      <c r="BO279" s="32"/>
      <c r="BP279" s="32"/>
      <c r="BQ279" s="32"/>
      <c r="BR279" s="32"/>
      <c r="BS279" s="32"/>
      <c r="BT279" s="32"/>
      <c r="BU279" s="32"/>
      <c r="BV279" s="32"/>
      <c r="BW279" s="32"/>
      <c r="BX279" s="32"/>
      <c r="BY279" s="32"/>
      <c r="BZ279" s="32"/>
      <c r="CA279" s="32"/>
      <c r="CB279" s="32"/>
      <c r="CC279" s="32"/>
      <c r="CD279" s="32"/>
      <c r="CE279" s="32"/>
      <c r="CF279" s="32"/>
      <c r="CG279" s="32"/>
      <c r="CH279" s="32"/>
      <c r="CI279" s="32"/>
      <c r="CJ279" s="32"/>
      <c r="CK279" s="32"/>
      <c r="CL279" s="32"/>
      <c r="CM279" s="32"/>
      <c r="CN279" s="32"/>
      <c r="CO279" s="32"/>
      <c r="CP279" s="32"/>
      <c r="CQ279" s="32"/>
      <c r="CR279" s="32"/>
      <c r="CS279" s="32"/>
      <c r="CT279" s="32"/>
      <c r="CU279" s="32"/>
      <c r="CV279" s="32"/>
      <c r="CW279" s="32"/>
      <c r="CX279" s="32"/>
      <c r="CY279" s="32"/>
      <c r="CZ279" s="32"/>
      <c r="DA279" s="32"/>
      <c r="DB279" s="32"/>
      <c r="DC279" s="32"/>
      <c r="DD279" s="32"/>
      <c r="DE279" s="32"/>
      <c r="DF279" s="32"/>
      <c r="DG279" s="32"/>
      <c r="DH279" s="32"/>
      <c r="DI279" s="32"/>
      <c r="DJ279" s="32"/>
      <c r="DK279" s="32"/>
      <c r="DL279" s="32"/>
      <c r="DM279" s="32"/>
      <c r="DN279" s="32"/>
      <c r="DO279" s="32"/>
      <c r="DP279" s="32"/>
      <c r="DQ279" s="32"/>
      <c r="DR279" s="32"/>
      <c r="DS279" s="32"/>
      <c r="DT279" s="32"/>
      <c r="DU279" s="32"/>
      <c r="DV279" s="32"/>
      <c r="DW279" s="32"/>
      <c r="DX279" s="32"/>
      <c r="DY279" s="32"/>
      <c r="DZ279" s="32"/>
      <c r="EA279" s="32"/>
      <c r="EB279" s="32"/>
      <c r="EC279" s="32"/>
      <c r="ED279" s="32"/>
      <c r="EE279" s="32"/>
      <c r="EF279" s="32"/>
      <c r="EG279" s="32"/>
      <c r="EH279" s="32"/>
      <c r="EI279" s="32"/>
      <c r="EJ279" s="32"/>
      <c r="EK279" s="32"/>
      <c r="EL279" s="32"/>
      <c r="EM279" s="32"/>
      <c r="EN279" s="32"/>
      <c r="EO279" s="32"/>
      <c r="EP279" s="32"/>
      <c r="EQ279" s="32"/>
      <c r="ER279" s="32"/>
      <c r="ES279" s="32"/>
      <c r="ET279" s="32"/>
      <c r="EU279" s="32"/>
      <c r="EV279" s="32"/>
      <c r="EW279" s="32"/>
      <c r="EX279" s="32"/>
      <c r="EY279" s="32"/>
      <c r="EZ279" s="32"/>
      <c r="FA279" s="32"/>
      <c r="FB279" s="32"/>
      <c r="FC279" s="32"/>
      <c r="FD279" s="32"/>
      <c r="FE279" s="32"/>
      <c r="FF279" s="32"/>
      <c r="FG279" s="32"/>
      <c r="FH279" s="32"/>
      <c r="FI279" s="32"/>
      <c r="FJ279" s="32"/>
      <c r="FK279" s="32"/>
      <c r="FL279" s="32"/>
      <c r="FM279" s="32"/>
      <c r="FN279" s="32"/>
      <c r="FO279" s="32"/>
      <c r="FP279" s="32"/>
      <c r="FQ279" s="32"/>
      <c r="FR279" s="32"/>
      <c r="FS279" s="32"/>
      <c r="FT279" s="32"/>
      <c r="FU279" s="32"/>
      <c r="FV279" s="32"/>
      <c r="FW279" s="32"/>
      <c r="FX279" s="32"/>
      <c r="FY279" s="32"/>
      <c r="FZ279" s="32"/>
      <c r="GA279" s="32"/>
      <c r="GB279" s="32"/>
      <c r="GC279" s="32"/>
      <c r="GD279" s="32"/>
      <c r="GE279" s="32"/>
      <c r="GF279" s="32"/>
      <c r="GG279" s="32"/>
      <c r="GH279" s="32"/>
      <c r="GI279" s="32"/>
      <c r="GJ279" s="32"/>
      <c r="GK279" s="32"/>
      <c r="GL279" s="32"/>
      <c r="GM279" s="32"/>
      <c r="GN279" s="32"/>
      <c r="GO279" s="32"/>
      <c r="GP279" s="32"/>
      <c r="GQ279" s="32"/>
      <c r="GR279" s="32"/>
      <c r="GS279" s="32"/>
      <c r="GT279" s="32"/>
      <c r="GU279" s="32"/>
      <c r="GV279" s="32"/>
      <c r="GW279" s="32"/>
      <c r="GX279" s="32"/>
      <c r="GY279" s="32"/>
      <c r="GZ279" s="32"/>
      <c r="HA279" s="32"/>
      <c r="HB279" s="32"/>
      <c r="HC279" s="32"/>
      <c r="HD279" s="32"/>
      <c r="HE279" s="32"/>
      <c r="HF279" s="32"/>
      <c r="HG279" s="32"/>
      <c r="HH279" s="32"/>
      <c r="HI279" s="32"/>
      <c r="HJ279" s="32"/>
      <c r="HK279" s="32"/>
      <c r="HL279" s="32"/>
      <c r="HM279" s="32"/>
      <c r="HN279" s="32"/>
      <c r="HO279" s="32"/>
      <c r="HP279" s="32"/>
      <c r="HQ279" s="32"/>
      <c r="HR279" s="32"/>
      <c r="HS279" s="32"/>
      <c r="HT279" s="32"/>
      <c r="HU279" s="32"/>
      <c r="HV279" s="32"/>
      <c r="HW279" s="32"/>
      <c r="HX279" s="32"/>
      <c r="HY279" s="32"/>
      <c r="HZ279" s="32"/>
      <c r="IA279" s="32"/>
      <c r="IB279" s="32"/>
      <c r="IC279" s="32"/>
      <c r="ID279" s="32"/>
      <c r="IE279" s="32"/>
      <c r="IF279" s="32"/>
      <c r="IG279" s="32"/>
      <c r="IH279" s="32"/>
      <c r="II279" s="32"/>
      <c r="IJ279" s="32"/>
      <c r="IK279" s="32"/>
      <c r="IL279" s="32"/>
      <c r="IM279" s="32"/>
      <c r="IN279" s="32"/>
      <c r="IO279" s="32"/>
      <c r="IP279" s="32"/>
      <c r="IQ279" s="32"/>
      <c r="IR279" s="32"/>
      <c r="IS279" s="32"/>
      <c r="IT279" s="32"/>
      <c r="IU279" s="32"/>
      <c r="IV279" s="32"/>
    </row>
    <row r="280" spans="1:256" x14ac:dyDescent="0.25">
      <c r="A280" s="2"/>
      <c r="B280" s="32"/>
      <c r="C280" s="19"/>
      <c r="D280" s="32"/>
      <c r="E280" s="32"/>
      <c r="F280" s="32"/>
      <c r="G280" s="32"/>
      <c r="H280" s="32"/>
      <c r="I280" s="32"/>
      <c r="J280" s="32"/>
      <c r="K280" s="32"/>
      <c r="L280" s="32"/>
      <c r="M280" s="32"/>
      <c r="N280" s="32"/>
      <c r="O280" s="32"/>
      <c r="P280" s="32"/>
      <c r="Q280" s="32"/>
      <c r="R280" s="32"/>
      <c r="S280" s="32"/>
      <c r="T280" s="32"/>
      <c r="V280" s="32"/>
      <c r="W280" s="32"/>
      <c r="X280" s="32"/>
      <c r="Y280" s="32"/>
      <c r="Z280" s="32"/>
      <c r="AA280" s="32"/>
      <c r="AB280" s="32"/>
      <c r="AC280" s="32"/>
      <c r="AD280" s="32"/>
      <c r="AE280" s="32"/>
      <c r="AF280" s="32"/>
      <c r="AG280" s="32"/>
      <c r="AH280" s="32"/>
      <c r="AI280" s="32"/>
      <c r="AJ280" s="32"/>
      <c r="AK280" s="32"/>
      <c r="AL280" s="32"/>
      <c r="AM280" s="32"/>
      <c r="AN280" s="32"/>
      <c r="AO280" s="32"/>
      <c r="AP280" s="32"/>
      <c r="AQ280" s="32"/>
      <c r="AR280" s="32"/>
      <c r="AS280" s="32"/>
      <c r="AT280" s="32"/>
      <c r="AU280" s="32"/>
      <c r="AV280" s="32"/>
      <c r="AW280" s="32"/>
      <c r="AX280" s="32"/>
      <c r="AY280" s="32"/>
      <c r="AZ280" s="32"/>
      <c r="BA280" s="32"/>
      <c r="BB280" s="32"/>
      <c r="BC280" s="32"/>
      <c r="BD280" s="32"/>
      <c r="BE280" s="32"/>
      <c r="BF280" s="32"/>
      <c r="BG280" s="32"/>
      <c r="BH280" s="32"/>
      <c r="BI280" s="32"/>
      <c r="BJ280" s="32"/>
      <c r="BK280" s="32"/>
      <c r="BL280" s="32"/>
      <c r="BM280" s="32"/>
      <c r="BN280" s="32"/>
      <c r="BO280" s="32"/>
      <c r="BP280" s="32"/>
      <c r="BQ280" s="32"/>
      <c r="BR280" s="32"/>
      <c r="BS280" s="32"/>
      <c r="BT280" s="32"/>
      <c r="BU280" s="32"/>
      <c r="BV280" s="32"/>
      <c r="BW280" s="32"/>
      <c r="BX280" s="32"/>
      <c r="BY280" s="32"/>
      <c r="BZ280" s="32"/>
      <c r="CA280" s="32"/>
      <c r="CB280" s="32"/>
      <c r="CC280" s="32"/>
      <c r="CD280" s="32"/>
      <c r="CE280" s="32"/>
      <c r="CF280" s="32"/>
      <c r="CG280" s="32"/>
      <c r="CH280" s="32"/>
      <c r="CI280" s="32"/>
      <c r="CJ280" s="32"/>
      <c r="CK280" s="32"/>
      <c r="CL280" s="32"/>
      <c r="CM280" s="32"/>
      <c r="CN280" s="32"/>
      <c r="CO280" s="32"/>
      <c r="CP280" s="32"/>
      <c r="CQ280" s="32"/>
      <c r="CR280" s="32"/>
      <c r="CS280" s="32"/>
      <c r="CT280" s="32"/>
      <c r="CU280" s="32"/>
      <c r="CV280" s="32"/>
      <c r="CW280" s="32"/>
      <c r="CX280" s="32"/>
      <c r="CY280" s="32"/>
      <c r="CZ280" s="32"/>
      <c r="DA280" s="32"/>
      <c r="DB280" s="32"/>
      <c r="DC280" s="32"/>
      <c r="DD280" s="32"/>
      <c r="DE280" s="32"/>
      <c r="DF280" s="32"/>
      <c r="DG280" s="32"/>
      <c r="DH280" s="32"/>
      <c r="DI280" s="32"/>
      <c r="DJ280" s="32"/>
      <c r="DK280" s="32"/>
      <c r="DL280" s="32"/>
      <c r="DM280" s="32"/>
      <c r="DN280" s="32"/>
      <c r="DO280" s="32"/>
      <c r="DP280" s="32"/>
      <c r="DQ280" s="32"/>
      <c r="DR280" s="32"/>
      <c r="DS280" s="32"/>
      <c r="DT280" s="32"/>
      <c r="DU280" s="32"/>
      <c r="DV280" s="32"/>
      <c r="DW280" s="32"/>
      <c r="DX280" s="32"/>
      <c r="DY280" s="32"/>
      <c r="DZ280" s="32"/>
      <c r="EA280" s="32"/>
      <c r="EB280" s="32"/>
      <c r="EC280" s="32"/>
      <c r="ED280" s="32"/>
      <c r="EE280" s="32"/>
      <c r="EF280" s="32"/>
      <c r="EG280" s="32"/>
      <c r="EH280" s="32"/>
      <c r="EI280" s="32"/>
      <c r="EJ280" s="32"/>
      <c r="EK280" s="32"/>
      <c r="EL280" s="32"/>
      <c r="EM280" s="32"/>
      <c r="EN280" s="32"/>
      <c r="EO280" s="32"/>
      <c r="EP280" s="32"/>
      <c r="EQ280" s="32"/>
      <c r="ER280" s="32"/>
      <c r="ES280" s="32"/>
      <c r="ET280" s="32"/>
      <c r="EU280" s="32"/>
      <c r="EV280" s="32"/>
      <c r="EW280" s="32"/>
      <c r="EX280" s="32"/>
      <c r="EY280" s="32"/>
      <c r="EZ280" s="32"/>
      <c r="FA280" s="32"/>
      <c r="FB280" s="32"/>
      <c r="FC280" s="32"/>
      <c r="FD280" s="32"/>
      <c r="FE280" s="32"/>
      <c r="FF280" s="32"/>
      <c r="FG280" s="32"/>
      <c r="FH280" s="32"/>
      <c r="FI280" s="32"/>
      <c r="FJ280" s="32"/>
      <c r="FK280" s="32"/>
      <c r="FL280" s="32"/>
      <c r="FM280" s="32"/>
      <c r="FN280" s="32"/>
      <c r="FO280" s="32"/>
      <c r="FP280" s="32"/>
      <c r="FQ280" s="32"/>
      <c r="FR280" s="32"/>
      <c r="FS280" s="32"/>
      <c r="FT280" s="32"/>
      <c r="FU280" s="32"/>
      <c r="FV280" s="32"/>
      <c r="FW280" s="32"/>
      <c r="FX280" s="32"/>
      <c r="FY280" s="32"/>
      <c r="FZ280" s="32"/>
      <c r="GA280" s="32"/>
      <c r="GB280" s="32"/>
      <c r="GC280" s="32"/>
      <c r="GD280" s="32"/>
      <c r="GE280" s="32"/>
      <c r="GF280" s="32"/>
      <c r="GG280" s="32"/>
      <c r="GH280" s="32"/>
      <c r="GI280" s="32"/>
      <c r="GJ280" s="32"/>
      <c r="GK280" s="32"/>
      <c r="GL280" s="32"/>
      <c r="GM280" s="32"/>
      <c r="GN280" s="32"/>
      <c r="GO280" s="32"/>
      <c r="GP280" s="32"/>
      <c r="GQ280" s="32"/>
      <c r="GR280" s="32"/>
      <c r="GS280" s="32"/>
      <c r="GT280" s="32"/>
      <c r="GU280" s="32"/>
      <c r="GV280" s="32"/>
      <c r="GW280" s="32"/>
      <c r="GX280" s="32"/>
      <c r="GY280" s="32"/>
      <c r="GZ280" s="32"/>
      <c r="HA280" s="32"/>
      <c r="HB280" s="32"/>
      <c r="HC280" s="32"/>
      <c r="HD280" s="32"/>
      <c r="HE280" s="32"/>
      <c r="HF280" s="32"/>
      <c r="HG280" s="32"/>
      <c r="HH280" s="32"/>
      <c r="HI280" s="32"/>
      <c r="HJ280" s="32"/>
      <c r="HK280" s="32"/>
      <c r="HL280" s="32"/>
      <c r="HM280" s="32"/>
      <c r="HN280" s="32"/>
      <c r="HO280" s="32"/>
      <c r="HP280" s="32"/>
      <c r="HQ280" s="32"/>
      <c r="HR280" s="32"/>
      <c r="HS280" s="32"/>
      <c r="HT280" s="32"/>
      <c r="HU280" s="32"/>
      <c r="HV280" s="32"/>
      <c r="HW280" s="32"/>
      <c r="HX280" s="32"/>
      <c r="HY280" s="32"/>
      <c r="HZ280" s="32"/>
      <c r="IA280" s="32"/>
      <c r="IB280" s="32"/>
      <c r="IC280" s="32"/>
      <c r="ID280" s="32"/>
      <c r="IE280" s="32"/>
      <c r="IF280" s="32"/>
      <c r="IG280" s="32"/>
      <c r="IH280" s="32"/>
      <c r="II280" s="32"/>
      <c r="IJ280" s="32"/>
      <c r="IK280" s="32"/>
      <c r="IL280" s="32"/>
      <c r="IM280" s="32"/>
      <c r="IN280" s="32"/>
      <c r="IO280" s="32"/>
      <c r="IP280" s="32"/>
      <c r="IQ280" s="32"/>
      <c r="IR280" s="32"/>
      <c r="IS280" s="32"/>
      <c r="IT280" s="32"/>
      <c r="IU280" s="32"/>
      <c r="IV280" s="32"/>
    </row>
    <row r="281" spans="1:256" x14ac:dyDescent="0.25">
      <c r="A281" s="2"/>
      <c r="B281" s="32"/>
      <c r="C281" s="19"/>
      <c r="D281" s="32"/>
      <c r="E281" s="32"/>
      <c r="F281" s="32"/>
      <c r="G281" s="32"/>
      <c r="H281" s="32"/>
      <c r="I281" s="32"/>
      <c r="J281" s="32"/>
      <c r="K281" s="32"/>
      <c r="L281" s="32"/>
      <c r="M281" s="32"/>
      <c r="N281" s="32"/>
      <c r="O281" s="32"/>
      <c r="P281" s="32"/>
      <c r="Q281" s="32"/>
      <c r="R281" s="32"/>
      <c r="S281" s="32"/>
      <c r="T281" s="32"/>
      <c r="V281" s="32"/>
      <c r="W281" s="32"/>
      <c r="X281" s="32"/>
      <c r="Y281" s="32"/>
      <c r="Z281" s="32"/>
      <c r="AA281" s="32"/>
      <c r="AB281" s="32"/>
      <c r="AC281" s="32"/>
      <c r="AD281" s="32"/>
      <c r="AE281" s="32"/>
      <c r="AF281" s="32"/>
      <c r="AG281" s="32"/>
      <c r="AH281" s="32"/>
      <c r="AI281" s="32"/>
      <c r="AJ281" s="32"/>
      <c r="AK281" s="32"/>
      <c r="AL281" s="32"/>
      <c r="AM281" s="32"/>
      <c r="AN281" s="32"/>
      <c r="AO281" s="32"/>
      <c r="AP281" s="32"/>
      <c r="AQ281" s="32"/>
      <c r="AR281" s="32"/>
      <c r="AS281" s="32"/>
      <c r="AT281" s="32"/>
      <c r="AU281" s="32"/>
      <c r="AV281" s="32"/>
      <c r="AW281" s="32"/>
      <c r="AX281" s="32"/>
      <c r="AY281" s="32"/>
      <c r="AZ281" s="32"/>
      <c r="BA281" s="32"/>
      <c r="BB281" s="32"/>
      <c r="BC281" s="32"/>
      <c r="BD281" s="32"/>
      <c r="BE281" s="32"/>
      <c r="BF281" s="32"/>
      <c r="BG281" s="32"/>
      <c r="BH281" s="32"/>
      <c r="BI281" s="32"/>
      <c r="BJ281" s="32"/>
      <c r="BK281" s="32"/>
      <c r="BL281" s="32"/>
      <c r="BM281" s="32"/>
      <c r="BN281" s="32"/>
      <c r="BO281" s="32"/>
      <c r="BP281" s="32"/>
      <c r="BQ281" s="32"/>
      <c r="BR281" s="32"/>
      <c r="BS281" s="32"/>
      <c r="BT281" s="32"/>
      <c r="BU281" s="32"/>
      <c r="BV281" s="32"/>
      <c r="BW281" s="32"/>
      <c r="BX281" s="32"/>
      <c r="BY281" s="32"/>
      <c r="BZ281" s="32"/>
      <c r="CA281" s="32"/>
      <c r="CB281" s="32"/>
      <c r="CC281" s="32"/>
      <c r="CD281" s="32"/>
      <c r="CE281" s="32"/>
      <c r="CF281" s="32"/>
      <c r="CG281" s="32"/>
      <c r="CH281" s="32"/>
      <c r="CI281" s="32"/>
      <c r="CJ281" s="32"/>
      <c r="CK281" s="32"/>
      <c r="CL281" s="32"/>
      <c r="CM281" s="32"/>
      <c r="CN281" s="32"/>
      <c r="CO281" s="32"/>
      <c r="CP281" s="32"/>
      <c r="CQ281" s="32"/>
      <c r="CR281" s="32"/>
      <c r="CS281" s="32"/>
      <c r="CT281" s="32"/>
      <c r="CU281" s="32"/>
      <c r="CV281" s="32"/>
      <c r="CW281" s="32"/>
      <c r="CX281" s="32"/>
      <c r="CY281" s="32"/>
      <c r="CZ281" s="32"/>
      <c r="DA281" s="32"/>
      <c r="DB281" s="32"/>
      <c r="DC281" s="32"/>
      <c r="DD281" s="32"/>
      <c r="DE281" s="32"/>
      <c r="DF281" s="32"/>
      <c r="DG281" s="32"/>
      <c r="DH281" s="32"/>
      <c r="DI281" s="32"/>
      <c r="DJ281" s="32"/>
      <c r="DK281" s="32"/>
      <c r="DL281" s="32"/>
      <c r="DM281" s="32"/>
      <c r="DN281" s="32"/>
      <c r="DO281" s="32"/>
      <c r="DP281" s="32"/>
      <c r="DQ281" s="32"/>
      <c r="DR281" s="32"/>
      <c r="DS281" s="32"/>
      <c r="DT281" s="32"/>
      <c r="DU281" s="32"/>
      <c r="DV281" s="32"/>
      <c r="DW281" s="32"/>
      <c r="DX281" s="32"/>
      <c r="DY281" s="32"/>
      <c r="DZ281" s="32"/>
      <c r="EA281" s="32"/>
      <c r="EB281" s="32"/>
      <c r="EC281" s="32"/>
      <c r="ED281" s="32"/>
      <c r="EE281" s="32"/>
      <c r="EF281" s="32"/>
      <c r="EG281" s="32"/>
      <c r="EH281" s="32"/>
      <c r="EI281" s="32"/>
      <c r="EJ281" s="32"/>
      <c r="EK281" s="32"/>
      <c r="EL281" s="32"/>
      <c r="EM281" s="32"/>
      <c r="EN281" s="32"/>
      <c r="EO281" s="32"/>
      <c r="EP281" s="32"/>
      <c r="EQ281" s="32"/>
      <c r="ER281" s="32"/>
      <c r="ES281" s="32"/>
      <c r="ET281" s="32"/>
      <c r="EU281" s="32"/>
      <c r="EV281" s="32"/>
      <c r="EW281" s="32"/>
      <c r="EX281" s="32"/>
      <c r="EY281" s="32"/>
      <c r="EZ281" s="32"/>
      <c r="FA281" s="32"/>
      <c r="FB281" s="32"/>
      <c r="FC281" s="32"/>
      <c r="FD281" s="32"/>
      <c r="FE281" s="32"/>
      <c r="FF281" s="32"/>
      <c r="FG281" s="32"/>
      <c r="FH281" s="32"/>
      <c r="FI281" s="32"/>
      <c r="FJ281" s="32"/>
      <c r="FK281" s="32"/>
      <c r="FL281" s="32"/>
      <c r="FM281" s="32"/>
      <c r="FN281" s="32"/>
      <c r="FO281" s="32"/>
      <c r="FP281" s="32"/>
      <c r="FQ281" s="32"/>
      <c r="FR281" s="32"/>
      <c r="FS281" s="32"/>
      <c r="FT281" s="32"/>
      <c r="FU281" s="32"/>
      <c r="FV281" s="32"/>
      <c r="FW281" s="32"/>
      <c r="FX281" s="32"/>
      <c r="FY281" s="32"/>
      <c r="FZ281" s="32"/>
      <c r="GA281" s="32"/>
      <c r="GB281" s="32"/>
      <c r="GC281" s="32"/>
      <c r="GD281" s="32"/>
      <c r="GE281" s="32"/>
      <c r="GF281" s="32"/>
      <c r="GG281" s="32"/>
      <c r="GH281" s="32"/>
      <c r="GI281" s="32"/>
      <c r="GJ281" s="32"/>
      <c r="GK281" s="32"/>
      <c r="GL281" s="32"/>
      <c r="GM281" s="32"/>
      <c r="GN281" s="32"/>
      <c r="GO281" s="32"/>
      <c r="GP281" s="32"/>
      <c r="GQ281" s="32"/>
      <c r="GR281" s="32"/>
      <c r="GS281" s="32"/>
      <c r="GT281" s="32"/>
      <c r="GU281" s="32"/>
      <c r="GV281" s="32"/>
      <c r="GW281" s="32"/>
      <c r="GX281" s="32"/>
      <c r="GY281" s="32"/>
      <c r="GZ281" s="32"/>
      <c r="HA281" s="32"/>
      <c r="HB281" s="32"/>
      <c r="HC281" s="32"/>
      <c r="HD281" s="32"/>
      <c r="HE281" s="32"/>
      <c r="HF281" s="32"/>
      <c r="HG281" s="32"/>
      <c r="HH281" s="32"/>
      <c r="HI281" s="32"/>
      <c r="HJ281" s="32"/>
      <c r="HK281" s="32"/>
      <c r="HL281" s="32"/>
      <c r="HM281" s="32"/>
      <c r="HN281" s="32"/>
      <c r="HO281" s="32"/>
      <c r="HP281" s="32"/>
      <c r="HQ281" s="32"/>
      <c r="HR281" s="32"/>
      <c r="HS281" s="32"/>
      <c r="HT281" s="32"/>
      <c r="HU281" s="32"/>
      <c r="HV281" s="32"/>
      <c r="HW281" s="32"/>
      <c r="HX281" s="32"/>
      <c r="HY281" s="32"/>
      <c r="HZ281" s="32"/>
      <c r="IA281" s="32"/>
      <c r="IB281" s="32"/>
      <c r="IC281" s="32"/>
      <c r="ID281" s="32"/>
      <c r="IE281" s="32"/>
      <c r="IF281" s="32"/>
      <c r="IG281" s="32"/>
      <c r="IH281" s="32"/>
      <c r="II281" s="32"/>
      <c r="IJ281" s="32"/>
      <c r="IK281" s="32"/>
      <c r="IL281" s="32"/>
      <c r="IM281" s="32"/>
      <c r="IN281" s="32"/>
      <c r="IO281" s="32"/>
      <c r="IP281" s="32"/>
      <c r="IQ281" s="32"/>
      <c r="IR281" s="32"/>
      <c r="IS281" s="32"/>
      <c r="IT281" s="32"/>
      <c r="IU281" s="32"/>
      <c r="IV281" s="32"/>
    </row>
    <row r="282" spans="1:256" x14ac:dyDescent="0.25">
      <c r="A282" s="2"/>
      <c r="B282" s="32"/>
      <c r="C282" s="19"/>
      <c r="D282" s="32"/>
      <c r="E282" s="32"/>
      <c r="F282" s="32"/>
      <c r="G282" s="32"/>
      <c r="H282" s="32"/>
      <c r="I282" s="32"/>
      <c r="J282" s="32"/>
      <c r="K282" s="32"/>
      <c r="L282" s="32"/>
      <c r="M282" s="32"/>
      <c r="N282" s="32"/>
      <c r="O282" s="32"/>
      <c r="P282" s="32"/>
      <c r="Q282" s="32"/>
      <c r="R282" s="32"/>
      <c r="S282" s="32"/>
      <c r="T282" s="32"/>
      <c r="V282" s="32"/>
      <c r="W282" s="32"/>
      <c r="X282" s="32"/>
      <c r="Y282" s="32"/>
      <c r="Z282" s="32"/>
      <c r="AA282" s="32"/>
      <c r="AB282" s="32"/>
      <c r="AC282" s="32"/>
      <c r="AD282" s="32"/>
      <c r="AE282" s="32"/>
      <c r="AF282" s="32"/>
      <c r="AG282" s="32"/>
      <c r="AH282" s="32"/>
      <c r="AI282" s="32"/>
      <c r="AJ282" s="32"/>
      <c r="AK282" s="32"/>
      <c r="AL282" s="32"/>
      <c r="AM282" s="32"/>
      <c r="AN282" s="32"/>
      <c r="AO282" s="32"/>
      <c r="AP282" s="32"/>
      <c r="AQ282" s="32"/>
      <c r="AR282" s="32"/>
      <c r="AS282" s="32"/>
      <c r="AT282" s="32"/>
      <c r="AU282" s="32"/>
      <c r="AV282" s="32"/>
      <c r="AW282" s="32"/>
      <c r="AX282" s="32"/>
      <c r="AY282" s="32"/>
      <c r="AZ282" s="32"/>
      <c r="BA282" s="32"/>
      <c r="BB282" s="32"/>
      <c r="BC282" s="32"/>
      <c r="BD282" s="32"/>
      <c r="BE282" s="32"/>
      <c r="BF282" s="32"/>
      <c r="BG282" s="32"/>
      <c r="BH282" s="32"/>
      <c r="BI282" s="32"/>
      <c r="BJ282" s="32"/>
      <c r="BK282" s="32"/>
      <c r="BL282" s="32"/>
      <c r="BM282" s="32"/>
      <c r="BN282" s="32"/>
      <c r="BO282" s="32"/>
      <c r="BP282" s="32"/>
      <c r="BQ282" s="32"/>
      <c r="BR282" s="32"/>
      <c r="BS282" s="32"/>
      <c r="BT282" s="32"/>
      <c r="BU282" s="32"/>
      <c r="BV282" s="32"/>
      <c r="BW282" s="32"/>
      <c r="BX282" s="32"/>
      <c r="BY282" s="32"/>
      <c r="BZ282" s="32"/>
      <c r="CA282" s="32"/>
      <c r="CB282" s="32"/>
      <c r="CC282" s="32"/>
      <c r="CD282" s="32"/>
      <c r="CE282" s="32"/>
      <c r="CF282" s="32"/>
      <c r="CG282" s="32"/>
      <c r="CH282" s="32"/>
      <c r="CI282" s="32"/>
      <c r="CJ282" s="32"/>
      <c r="CK282" s="32"/>
      <c r="CL282" s="32"/>
      <c r="CM282" s="32"/>
      <c r="CN282" s="32"/>
      <c r="CO282" s="32"/>
      <c r="CP282" s="32"/>
      <c r="CQ282" s="32"/>
      <c r="CR282" s="32"/>
      <c r="CS282" s="32"/>
      <c r="CT282" s="32"/>
      <c r="CU282" s="32"/>
      <c r="CV282" s="32"/>
      <c r="CW282" s="32"/>
      <c r="CX282" s="32"/>
      <c r="CY282" s="32"/>
      <c r="CZ282" s="32"/>
      <c r="DA282" s="32"/>
      <c r="DB282" s="32"/>
      <c r="DC282" s="32"/>
      <c r="DD282" s="32"/>
      <c r="DE282" s="32"/>
      <c r="DF282" s="32"/>
      <c r="DG282" s="32"/>
      <c r="DH282" s="32"/>
      <c r="DI282" s="32"/>
      <c r="DJ282" s="32"/>
      <c r="DK282" s="32"/>
      <c r="DL282" s="32"/>
      <c r="DM282" s="32"/>
      <c r="DN282" s="32"/>
      <c r="DO282" s="32"/>
      <c r="DP282" s="32"/>
      <c r="DQ282" s="32"/>
      <c r="DR282" s="32"/>
      <c r="DS282" s="32"/>
      <c r="DT282" s="32"/>
      <c r="DU282" s="32"/>
      <c r="DV282" s="32"/>
      <c r="DW282" s="32"/>
      <c r="DX282" s="32"/>
      <c r="DY282" s="32"/>
      <c r="DZ282" s="32"/>
      <c r="EA282" s="32"/>
      <c r="EB282" s="32"/>
      <c r="EC282" s="32"/>
      <c r="ED282" s="32"/>
      <c r="EE282" s="32"/>
      <c r="EF282" s="32"/>
      <c r="EG282" s="32"/>
      <c r="EH282" s="32"/>
      <c r="EI282" s="32"/>
      <c r="EJ282" s="32"/>
      <c r="EK282" s="32"/>
      <c r="EL282" s="32"/>
      <c r="EM282" s="32"/>
      <c r="EN282" s="32"/>
      <c r="EO282" s="32"/>
      <c r="EP282" s="32"/>
      <c r="EQ282" s="32"/>
      <c r="ER282" s="32"/>
      <c r="ES282" s="32"/>
      <c r="ET282" s="32"/>
      <c r="EU282" s="32"/>
      <c r="EV282" s="32"/>
      <c r="EW282" s="32"/>
      <c r="EX282" s="32"/>
      <c r="EY282" s="32"/>
      <c r="EZ282" s="32"/>
      <c r="FA282" s="32"/>
      <c r="FB282" s="32"/>
      <c r="FC282" s="32"/>
      <c r="FD282" s="32"/>
      <c r="FE282" s="32"/>
      <c r="FF282" s="32"/>
      <c r="FG282" s="32"/>
      <c r="FH282" s="32"/>
      <c r="FI282" s="32"/>
      <c r="FJ282" s="32"/>
      <c r="FK282" s="32"/>
      <c r="FL282" s="32"/>
      <c r="FM282" s="32"/>
      <c r="FN282" s="32"/>
      <c r="FO282" s="32"/>
      <c r="FP282" s="32"/>
      <c r="FQ282" s="32"/>
      <c r="FR282" s="32"/>
      <c r="FS282" s="32"/>
      <c r="FT282" s="32"/>
      <c r="FU282" s="32"/>
      <c r="FV282" s="32"/>
      <c r="FW282" s="32"/>
      <c r="FX282" s="32"/>
      <c r="FY282" s="32"/>
      <c r="FZ282" s="32"/>
      <c r="GA282" s="32"/>
      <c r="GB282" s="32"/>
      <c r="GC282" s="32"/>
      <c r="GD282" s="32"/>
      <c r="GE282" s="32"/>
      <c r="GF282" s="32"/>
      <c r="GG282" s="32"/>
      <c r="GH282" s="32"/>
      <c r="GI282" s="32"/>
      <c r="GJ282" s="32"/>
      <c r="GK282" s="32"/>
      <c r="GL282" s="32"/>
      <c r="GM282" s="32"/>
      <c r="GN282" s="32"/>
      <c r="GO282" s="32"/>
      <c r="GP282" s="32"/>
      <c r="GQ282" s="32"/>
      <c r="GR282" s="32"/>
      <c r="GS282" s="32"/>
      <c r="GT282" s="32"/>
      <c r="GU282" s="32"/>
      <c r="GV282" s="32"/>
      <c r="GW282" s="32"/>
      <c r="GX282" s="32"/>
      <c r="GY282" s="32"/>
      <c r="GZ282" s="32"/>
      <c r="HA282" s="32"/>
      <c r="HB282" s="32"/>
      <c r="HC282" s="32"/>
      <c r="HD282" s="32"/>
      <c r="HE282" s="32"/>
      <c r="HF282" s="32"/>
      <c r="HG282" s="32"/>
      <c r="HH282" s="32"/>
      <c r="HI282" s="32"/>
      <c r="HJ282" s="32"/>
      <c r="HK282" s="32"/>
      <c r="HL282" s="32"/>
      <c r="HM282" s="32"/>
      <c r="HN282" s="32"/>
      <c r="HO282" s="32"/>
      <c r="HP282" s="32"/>
      <c r="HQ282" s="32"/>
      <c r="HR282" s="32"/>
      <c r="HS282" s="32"/>
      <c r="HT282" s="32"/>
      <c r="HU282" s="32"/>
      <c r="HV282" s="32"/>
      <c r="HW282" s="32"/>
      <c r="HX282" s="32"/>
      <c r="HY282" s="32"/>
      <c r="HZ282" s="32"/>
      <c r="IA282" s="32"/>
      <c r="IB282" s="32"/>
      <c r="IC282" s="32"/>
      <c r="ID282" s="32"/>
      <c r="IE282" s="32"/>
      <c r="IF282" s="32"/>
      <c r="IG282" s="32"/>
      <c r="IH282" s="32"/>
      <c r="II282" s="32"/>
      <c r="IJ282" s="32"/>
      <c r="IK282" s="32"/>
      <c r="IL282" s="32"/>
      <c r="IM282" s="32"/>
      <c r="IN282" s="32"/>
      <c r="IO282" s="32"/>
      <c r="IP282" s="32"/>
      <c r="IQ282" s="32"/>
      <c r="IR282" s="32"/>
      <c r="IS282" s="32"/>
      <c r="IT282" s="32"/>
      <c r="IU282" s="32"/>
      <c r="IV282" s="32"/>
    </row>
    <row r="283" spans="1:256" x14ac:dyDescent="0.25">
      <c r="A283" s="2"/>
      <c r="B283" s="32"/>
      <c r="C283" s="19"/>
      <c r="D283" s="32"/>
      <c r="E283" s="32"/>
      <c r="F283" s="32"/>
      <c r="G283" s="32"/>
      <c r="H283" s="32"/>
      <c r="I283" s="32"/>
      <c r="J283" s="32"/>
      <c r="K283" s="32"/>
      <c r="L283" s="32"/>
      <c r="M283" s="32"/>
      <c r="N283" s="32"/>
      <c r="O283" s="32"/>
      <c r="P283" s="32"/>
      <c r="Q283" s="32"/>
      <c r="R283" s="32"/>
      <c r="S283" s="32"/>
      <c r="T283" s="32"/>
      <c r="V283" s="32"/>
      <c r="W283" s="32"/>
      <c r="X283" s="32"/>
      <c r="Y283" s="32"/>
      <c r="Z283" s="32"/>
      <c r="AA283" s="32"/>
      <c r="AB283" s="32"/>
      <c r="AC283" s="32"/>
      <c r="AD283" s="32"/>
      <c r="AE283" s="32"/>
      <c r="AF283" s="32"/>
      <c r="AG283" s="32"/>
      <c r="AH283" s="32"/>
      <c r="AI283" s="32"/>
      <c r="AJ283" s="32"/>
      <c r="AK283" s="32"/>
      <c r="AL283" s="32"/>
      <c r="AM283" s="32"/>
      <c r="AN283" s="32"/>
      <c r="AO283" s="32"/>
      <c r="AP283" s="32"/>
      <c r="AQ283" s="32"/>
      <c r="AR283" s="32"/>
      <c r="AS283" s="32"/>
      <c r="AT283" s="32"/>
      <c r="AU283" s="32"/>
      <c r="AV283" s="32"/>
      <c r="AW283" s="32"/>
      <c r="AX283" s="32"/>
      <c r="AY283" s="32"/>
      <c r="AZ283" s="32"/>
      <c r="BA283" s="32"/>
      <c r="BB283" s="32"/>
      <c r="BC283" s="32"/>
      <c r="BD283" s="32"/>
      <c r="BE283" s="32"/>
      <c r="BF283" s="32"/>
      <c r="BG283" s="32"/>
      <c r="BH283" s="32"/>
      <c r="BI283" s="32"/>
      <c r="BJ283" s="32"/>
      <c r="BK283" s="32"/>
      <c r="BL283" s="32"/>
      <c r="BM283" s="32"/>
      <c r="BN283" s="32"/>
      <c r="BO283" s="32"/>
      <c r="BP283" s="32"/>
      <c r="BQ283" s="32"/>
      <c r="BR283" s="32"/>
      <c r="BS283" s="32"/>
      <c r="BT283" s="32"/>
      <c r="BU283" s="32"/>
      <c r="BV283" s="32"/>
      <c r="BW283" s="32"/>
      <c r="BX283" s="32"/>
      <c r="BY283" s="32"/>
      <c r="BZ283" s="32"/>
      <c r="CA283" s="32"/>
      <c r="CB283" s="32"/>
      <c r="CC283" s="32"/>
      <c r="CD283" s="32"/>
      <c r="CE283" s="32"/>
      <c r="CF283" s="32"/>
      <c r="CG283" s="32"/>
      <c r="CH283" s="32"/>
      <c r="CI283" s="32"/>
      <c r="CJ283" s="32"/>
      <c r="CK283" s="32"/>
      <c r="CL283" s="32"/>
      <c r="CM283" s="32"/>
      <c r="CN283" s="32"/>
      <c r="CO283" s="32"/>
      <c r="CP283" s="32"/>
      <c r="CQ283" s="32"/>
      <c r="CR283" s="32"/>
      <c r="CS283" s="32"/>
      <c r="CT283" s="32"/>
      <c r="CU283" s="32"/>
      <c r="CV283" s="32"/>
      <c r="CW283" s="32"/>
      <c r="CX283" s="32"/>
      <c r="CY283" s="32"/>
      <c r="CZ283" s="32"/>
      <c r="DA283" s="32"/>
      <c r="DB283" s="32"/>
      <c r="DC283" s="32"/>
      <c r="DD283" s="32"/>
      <c r="DE283" s="32"/>
      <c r="DF283" s="32"/>
      <c r="DG283" s="32"/>
      <c r="DH283" s="32"/>
      <c r="DI283" s="32"/>
      <c r="DJ283" s="32"/>
      <c r="DK283" s="32"/>
      <c r="DL283" s="32"/>
      <c r="DM283" s="32"/>
      <c r="DN283" s="32"/>
      <c r="DO283" s="32"/>
      <c r="DP283" s="32"/>
      <c r="DQ283" s="32"/>
      <c r="DR283" s="32"/>
      <c r="DS283" s="32"/>
      <c r="DT283" s="32"/>
      <c r="DU283" s="32"/>
      <c r="DV283" s="32"/>
      <c r="DW283" s="32"/>
      <c r="DX283" s="32"/>
      <c r="DY283" s="32"/>
      <c r="DZ283" s="32"/>
      <c r="EA283" s="32"/>
      <c r="EB283" s="32"/>
      <c r="EC283" s="32"/>
      <c r="ED283" s="32"/>
      <c r="EE283" s="32"/>
      <c r="EF283" s="32"/>
      <c r="EG283" s="32"/>
      <c r="EH283" s="32"/>
      <c r="EI283" s="32"/>
      <c r="EJ283" s="32"/>
      <c r="EK283" s="32"/>
      <c r="EL283" s="32"/>
      <c r="EM283" s="32"/>
      <c r="EN283" s="32"/>
      <c r="EO283" s="32"/>
      <c r="EP283" s="32"/>
      <c r="EQ283" s="32"/>
      <c r="ER283" s="32"/>
      <c r="ES283" s="32"/>
      <c r="ET283" s="32"/>
      <c r="EU283" s="32"/>
      <c r="EV283" s="32"/>
      <c r="EW283" s="32"/>
      <c r="EX283" s="32"/>
      <c r="EY283" s="32"/>
      <c r="EZ283" s="32"/>
      <c r="FA283" s="32"/>
      <c r="FB283" s="32"/>
      <c r="FC283" s="32"/>
      <c r="FD283" s="32"/>
      <c r="FE283" s="32"/>
      <c r="FF283" s="32"/>
      <c r="FG283" s="32"/>
      <c r="FH283" s="32"/>
      <c r="FI283" s="32"/>
      <c r="FJ283" s="32"/>
      <c r="FK283" s="32"/>
      <c r="FL283" s="32"/>
      <c r="FM283" s="32"/>
      <c r="FN283" s="32"/>
      <c r="FO283" s="32"/>
      <c r="FP283" s="32"/>
      <c r="FQ283" s="32"/>
      <c r="FR283" s="32"/>
      <c r="FS283" s="32"/>
      <c r="FT283" s="32"/>
      <c r="FU283" s="32"/>
      <c r="FV283" s="32"/>
      <c r="FW283" s="32"/>
      <c r="FX283" s="32"/>
      <c r="FY283" s="32"/>
      <c r="FZ283" s="32"/>
      <c r="GA283" s="32"/>
      <c r="GB283" s="32"/>
      <c r="GC283" s="32"/>
      <c r="GD283" s="32"/>
      <c r="GE283" s="32"/>
      <c r="GF283" s="32"/>
      <c r="GG283" s="32"/>
      <c r="GH283" s="32"/>
      <c r="GI283" s="32"/>
      <c r="GJ283" s="32"/>
      <c r="GK283" s="32"/>
      <c r="GL283" s="32"/>
      <c r="GM283" s="32"/>
      <c r="GN283" s="32"/>
      <c r="GO283" s="32"/>
      <c r="GP283" s="32"/>
      <c r="GQ283" s="32"/>
      <c r="GR283" s="32"/>
      <c r="GS283" s="32"/>
      <c r="GT283" s="32"/>
      <c r="GU283" s="32"/>
      <c r="GV283" s="32"/>
      <c r="GW283" s="32"/>
      <c r="GX283" s="32"/>
      <c r="GY283" s="32"/>
      <c r="GZ283" s="32"/>
      <c r="HA283" s="32"/>
      <c r="HB283" s="32"/>
      <c r="HC283" s="32"/>
      <c r="HD283" s="32"/>
      <c r="HE283" s="32"/>
      <c r="HF283" s="32"/>
      <c r="HG283" s="32"/>
      <c r="HH283" s="32"/>
      <c r="HI283" s="32"/>
      <c r="HJ283" s="32"/>
      <c r="HK283" s="32"/>
      <c r="HL283" s="32"/>
      <c r="HM283" s="32"/>
      <c r="HN283" s="32"/>
      <c r="HO283" s="32"/>
      <c r="HP283" s="32"/>
      <c r="HQ283" s="32"/>
      <c r="HR283" s="32"/>
      <c r="HS283" s="32"/>
      <c r="HT283" s="32"/>
      <c r="HU283" s="32"/>
      <c r="HV283" s="32"/>
      <c r="HW283" s="32"/>
      <c r="HX283" s="32"/>
      <c r="HY283" s="32"/>
      <c r="HZ283" s="32"/>
      <c r="IA283" s="32"/>
      <c r="IB283" s="32"/>
      <c r="IC283" s="32"/>
      <c r="ID283" s="32"/>
      <c r="IE283" s="32"/>
      <c r="IF283" s="32"/>
      <c r="IG283" s="32"/>
      <c r="IH283" s="32"/>
      <c r="II283" s="32"/>
      <c r="IJ283" s="32"/>
      <c r="IK283" s="32"/>
      <c r="IL283" s="32"/>
      <c r="IM283" s="32"/>
      <c r="IN283" s="32"/>
      <c r="IO283" s="32"/>
      <c r="IP283" s="32"/>
      <c r="IQ283" s="32"/>
      <c r="IR283" s="32"/>
      <c r="IS283" s="32"/>
      <c r="IT283" s="32"/>
      <c r="IU283" s="32"/>
      <c r="IV283" s="32"/>
    </row>
    <row r="284" spans="1:256" x14ac:dyDescent="0.25">
      <c r="A284" s="2"/>
      <c r="B284" s="32"/>
      <c r="C284" s="19"/>
      <c r="D284" s="32"/>
      <c r="E284" s="32"/>
      <c r="F284" s="32"/>
      <c r="G284" s="32"/>
      <c r="H284" s="32"/>
      <c r="I284" s="32"/>
      <c r="J284" s="32"/>
      <c r="K284" s="32"/>
      <c r="L284" s="32"/>
      <c r="M284" s="32"/>
      <c r="N284" s="32"/>
      <c r="O284" s="32"/>
      <c r="P284" s="32"/>
      <c r="Q284" s="32"/>
      <c r="R284" s="32"/>
      <c r="S284" s="32"/>
      <c r="T284" s="32"/>
      <c r="V284" s="32"/>
      <c r="W284" s="32"/>
      <c r="X284" s="32"/>
      <c r="Y284" s="32"/>
      <c r="Z284" s="32"/>
      <c r="AA284" s="32"/>
      <c r="AB284" s="32"/>
      <c r="AC284" s="32"/>
      <c r="AD284" s="32"/>
      <c r="AE284" s="32"/>
      <c r="AF284" s="32"/>
      <c r="AG284" s="32"/>
      <c r="AH284" s="32"/>
      <c r="AI284" s="32"/>
      <c r="AJ284" s="32"/>
      <c r="AK284" s="32"/>
      <c r="AL284" s="32"/>
      <c r="AM284" s="32"/>
      <c r="AN284" s="32"/>
      <c r="AO284" s="32"/>
      <c r="AP284" s="32"/>
      <c r="AQ284" s="32"/>
      <c r="AR284" s="32"/>
      <c r="AS284" s="32"/>
      <c r="AT284" s="32"/>
      <c r="AU284" s="32"/>
      <c r="AV284" s="32"/>
      <c r="AW284" s="32"/>
      <c r="AX284" s="32"/>
      <c r="AY284" s="32"/>
      <c r="AZ284" s="32"/>
      <c r="BA284" s="32"/>
      <c r="BB284" s="32"/>
      <c r="BC284" s="32"/>
      <c r="BD284" s="32"/>
      <c r="BE284" s="32"/>
      <c r="BF284" s="32"/>
      <c r="BG284" s="32"/>
      <c r="BH284" s="32"/>
      <c r="BI284" s="32"/>
      <c r="BJ284" s="32"/>
      <c r="BK284" s="32"/>
      <c r="BL284" s="32"/>
      <c r="BM284" s="32"/>
      <c r="BN284" s="32"/>
      <c r="BO284" s="32"/>
      <c r="BP284" s="32"/>
      <c r="BQ284" s="32"/>
      <c r="BR284" s="32"/>
      <c r="BS284" s="32"/>
      <c r="BT284" s="32"/>
      <c r="BU284" s="32"/>
      <c r="BV284" s="32"/>
      <c r="BW284" s="32"/>
      <c r="BX284" s="32"/>
      <c r="BY284" s="32"/>
      <c r="BZ284" s="32"/>
      <c r="CA284" s="32"/>
      <c r="CB284" s="32"/>
      <c r="CC284" s="32"/>
      <c r="CD284" s="32"/>
      <c r="CE284" s="32"/>
      <c r="CF284" s="32"/>
      <c r="CG284" s="32"/>
      <c r="CH284" s="32"/>
      <c r="CI284" s="32"/>
      <c r="CJ284" s="32"/>
      <c r="CK284" s="32"/>
      <c r="CL284" s="32"/>
      <c r="CM284" s="32"/>
      <c r="CN284" s="32"/>
      <c r="CO284" s="32"/>
      <c r="CP284" s="32"/>
      <c r="CQ284" s="32"/>
      <c r="CR284" s="32"/>
      <c r="CS284" s="32"/>
      <c r="CT284" s="32"/>
      <c r="CU284" s="32"/>
      <c r="CV284" s="32"/>
      <c r="CW284" s="32"/>
      <c r="CX284" s="32"/>
      <c r="CY284" s="32"/>
      <c r="CZ284" s="32"/>
      <c r="DA284" s="32"/>
      <c r="DB284" s="32"/>
      <c r="DC284" s="32"/>
      <c r="DD284" s="32"/>
      <c r="DE284" s="32"/>
      <c r="DF284" s="32"/>
      <c r="DG284" s="32"/>
      <c r="DH284" s="32"/>
      <c r="DI284" s="32"/>
      <c r="DJ284" s="32"/>
      <c r="DK284" s="32"/>
      <c r="DL284" s="32"/>
      <c r="DM284" s="32"/>
      <c r="DN284" s="32"/>
      <c r="DO284" s="32"/>
      <c r="DP284" s="32"/>
      <c r="DQ284" s="32"/>
      <c r="DR284" s="32"/>
      <c r="DS284" s="32"/>
      <c r="DT284" s="32"/>
      <c r="DU284" s="32"/>
      <c r="DV284" s="32"/>
      <c r="DW284" s="32"/>
      <c r="DX284" s="32"/>
      <c r="DY284" s="32"/>
      <c r="DZ284" s="32"/>
      <c r="EA284" s="32"/>
      <c r="EB284" s="32"/>
      <c r="EC284" s="32"/>
      <c r="ED284" s="32"/>
      <c r="EE284" s="32"/>
      <c r="EF284" s="32"/>
      <c r="EG284" s="32"/>
      <c r="EH284" s="32"/>
      <c r="EI284" s="32"/>
      <c r="EJ284" s="32"/>
      <c r="EK284" s="32"/>
      <c r="EL284" s="32"/>
      <c r="EM284" s="32"/>
      <c r="EN284" s="32"/>
      <c r="EO284" s="32"/>
      <c r="EP284" s="32"/>
      <c r="EQ284" s="32"/>
      <c r="ER284" s="32"/>
      <c r="ES284" s="32"/>
      <c r="ET284" s="32"/>
      <c r="EU284" s="32"/>
      <c r="EV284" s="32"/>
      <c r="EW284" s="32"/>
      <c r="EX284" s="32"/>
      <c r="EY284" s="32"/>
      <c r="EZ284" s="32"/>
      <c r="FA284" s="32"/>
      <c r="FB284" s="32"/>
      <c r="FC284" s="32"/>
      <c r="FD284" s="32"/>
      <c r="FE284" s="32"/>
      <c r="FF284" s="32"/>
      <c r="FG284" s="32"/>
      <c r="FH284" s="32"/>
      <c r="FI284" s="32"/>
      <c r="FJ284" s="32"/>
      <c r="FK284" s="32"/>
      <c r="FL284" s="32"/>
      <c r="FM284" s="32"/>
      <c r="FN284" s="32"/>
      <c r="FO284" s="32"/>
      <c r="FP284" s="32"/>
      <c r="FQ284" s="32"/>
      <c r="FR284" s="32"/>
      <c r="FS284" s="32"/>
      <c r="FT284" s="32"/>
      <c r="FU284" s="32"/>
      <c r="FV284" s="32"/>
      <c r="FW284" s="32"/>
      <c r="FX284" s="32"/>
      <c r="FY284" s="32"/>
      <c r="FZ284" s="32"/>
      <c r="GA284" s="32"/>
      <c r="GB284" s="32"/>
      <c r="GC284" s="32"/>
      <c r="GD284" s="32"/>
      <c r="GE284" s="32"/>
      <c r="GF284" s="32"/>
      <c r="GG284" s="32"/>
      <c r="GH284" s="32"/>
      <c r="GI284" s="32"/>
      <c r="GJ284" s="32"/>
      <c r="GK284" s="32"/>
      <c r="GL284" s="32"/>
      <c r="GM284" s="32"/>
      <c r="GN284" s="32"/>
      <c r="GO284" s="32"/>
      <c r="GP284" s="32"/>
      <c r="GQ284" s="32"/>
      <c r="GR284" s="32"/>
      <c r="GS284" s="32"/>
      <c r="GT284" s="32"/>
      <c r="GU284" s="32"/>
      <c r="GV284" s="32"/>
      <c r="GW284" s="32"/>
      <c r="GX284" s="32"/>
      <c r="GY284" s="32"/>
      <c r="GZ284" s="32"/>
      <c r="HA284" s="32"/>
      <c r="HB284" s="32"/>
      <c r="HC284" s="32"/>
      <c r="HD284" s="32"/>
      <c r="HE284" s="32"/>
      <c r="HF284" s="32"/>
      <c r="HG284" s="32"/>
      <c r="HH284" s="32"/>
      <c r="HI284" s="32"/>
      <c r="HJ284" s="32"/>
      <c r="HK284" s="32"/>
      <c r="HL284" s="32"/>
      <c r="HM284" s="32"/>
      <c r="HN284" s="32"/>
      <c r="HO284" s="32"/>
      <c r="HP284" s="32"/>
      <c r="HQ284" s="32"/>
      <c r="HR284" s="32"/>
      <c r="HS284" s="32"/>
      <c r="HT284" s="32"/>
      <c r="HU284" s="32"/>
      <c r="HV284" s="32"/>
      <c r="HW284" s="32"/>
      <c r="HX284" s="32"/>
      <c r="HY284" s="32"/>
      <c r="HZ284" s="32"/>
      <c r="IA284" s="32"/>
      <c r="IB284" s="32"/>
      <c r="IC284" s="32"/>
      <c r="ID284" s="32"/>
      <c r="IE284" s="32"/>
      <c r="IF284" s="32"/>
      <c r="IG284" s="32"/>
      <c r="IH284" s="32"/>
      <c r="II284" s="32"/>
      <c r="IJ284" s="32"/>
      <c r="IK284" s="32"/>
      <c r="IL284" s="32"/>
      <c r="IM284" s="32"/>
      <c r="IN284" s="32"/>
      <c r="IO284" s="32"/>
      <c r="IP284" s="32"/>
      <c r="IQ284" s="32"/>
      <c r="IR284" s="32"/>
      <c r="IS284" s="32"/>
      <c r="IT284" s="32"/>
      <c r="IU284" s="32"/>
      <c r="IV284" s="32"/>
    </row>
    <row r="285" spans="1:256" x14ac:dyDescent="0.25">
      <c r="A285" s="2"/>
      <c r="B285" s="32"/>
      <c r="C285" s="19"/>
      <c r="D285" s="32"/>
      <c r="E285" s="32"/>
      <c r="F285" s="32"/>
      <c r="G285" s="32"/>
      <c r="H285" s="32"/>
      <c r="I285" s="32"/>
      <c r="J285" s="32"/>
      <c r="K285" s="32"/>
      <c r="L285" s="32"/>
      <c r="M285" s="32"/>
      <c r="N285" s="32"/>
      <c r="O285" s="32"/>
      <c r="P285" s="32"/>
      <c r="Q285" s="32"/>
      <c r="R285" s="32"/>
      <c r="S285" s="32"/>
      <c r="T285" s="32"/>
      <c r="V285" s="32"/>
      <c r="W285" s="32"/>
      <c r="X285" s="32"/>
      <c r="Y285" s="32"/>
      <c r="Z285" s="32"/>
      <c r="AA285" s="32"/>
      <c r="AB285" s="32"/>
      <c r="AC285" s="32"/>
      <c r="AD285" s="32"/>
      <c r="AE285" s="32"/>
      <c r="AF285" s="32"/>
      <c r="AG285" s="32"/>
      <c r="AH285" s="32"/>
      <c r="AI285" s="32"/>
      <c r="AJ285" s="32"/>
      <c r="AK285" s="32"/>
      <c r="AL285" s="32"/>
      <c r="AM285" s="32"/>
      <c r="AN285" s="32"/>
      <c r="AO285" s="32"/>
      <c r="AP285" s="32"/>
      <c r="AQ285" s="32"/>
      <c r="AR285" s="32"/>
      <c r="AS285" s="32"/>
      <c r="AT285" s="32"/>
      <c r="AU285" s="32"/>
      <c r="AV285" s="32"/>
      <c r="AW285" s="32"/>
      <c r="AX285" s="32"/>
      <c r="AY285" s="32"/>
      <c r="AZ285" s="32"/>
      <c r="BA285" s="32"/>
      <c r="BB285" s="32"/>
      <c r="BC285" s="32"/>
      <c r="BD285" s="32"/>
      <c r="BE285" s="32"/>
      <c r="BF285" s="32"/>
      <c r="BG285" s="32"/>
      <c r="BH285" s="32"/>
      <c r="BI285" s="32"/>
      <c r="BJ285" s="32"/>
      <c r="BK285" s="32"/>
      <c r="BL285" s="32"/>
      <c r="BM285" s="32"/>
      <c r="BN285" s="32"/>
      <c r="BO285" s="32"/>
      <c r="BP285" s="32"/>
      <c r="BQ285" s="32"/>
      <c r="BR285" s="32"/>
      <c r="BS285" s="32"/>
      <c r="BT285" s="32"/>
      <c r="BU285" s="32"/>
      <c r="BV285" s="32"/>
      <c r="BW285" s="32"/>
      <c r="BX285" s="32"/>
      <c r="BY285" s="32"/>
      <c r="BZ285" s="32"/>
      <c r="CA285" s="32"/>
      <c r="CB285" s="32"/>
      <c r="CC285" s="32"/>
      <c r="CD285" s="32"/>
      <c r="CE285" s="32"/>
      <c r="CF285" s="32"/>
      <c r="CG285" s="32"/>
      <c r="CH285" s="32"/>
      <c r="CI285" s="32"/>
      <c r="CJ285" s="32"/>
      <c r="CK285" s="32"/>
      <c r="CL285" s="32"/>
      <c r="CM285" s="32"/>
      <c r="CN285" s="32"/>
      <c r="CO285" s="32"/>
      <c r="CP285" s="32"/>
      <c r="CQ285" s="32"/>
      <c r="CR285" s="32"/>
      <c r="CS285" s="32"/>
      <c r="CT285" s="32"/>
      <c r="CU285" s="32"/>
      <c r="CV285" s="32"/>
      <c r="CW285" s="32"/>
      <c r="CX285" s="32"/>
      <c r="CY285" s="32"/>
      <c r="CZ285" s="32"/>
      <c r="DA285" s="32"/>
      <c r="DB285" s="32"/>
      <c r="DC285" s="32"/>
      <c r="DD285" s="32"/>
      <c r="DE285" s="32"/>
      <c r="DF285" s="32"/>
      <c r="DG285" s="32"/>
      <c r="DH285" s="32"/>
      <c r="DI285" s="32"/>
      <c r="DJ285" s="32"/>
      <c r="DK285" s="32"/>
      <c r="DL285" s="32"/>
      <c r="DM285" s="32"/>
      <c r="DN285" s="32"/>
      <c r="DO285" s="32"/>
      <c r="DP285" s="32"/>
      <c r="DQ285" s="32"/>
      <c r="DR285" s="32"/>
      <c r="DS285" s="32"/>
      <c r="DT285" s="32"/>
      <c r="DU285" s="32"/>
      <c r="DV285" s="32"/>
      <c r="DW285" s="32"/>
      <c r="DX285" s="32"/>
      <c r="DY285" s="32"/>
      <c r="DZ285" s="32"/>
      <c r="EA285" s="32"/>
      <c r="EB285" s="32"/>
      <c r="EC285" s="32"/>
      <c r="ED285" s="32"/>
      <c r="EE285" s="32"/>
      <c r="EF285" s="32"/>
      <c r="EG285" s="32"/>
      <c r="EH285" s="32"/>
      <c r="EI285" s="32"/>
      <c r="EJ285" s="32"/>
      <c r="EK285" s="32"/>
      <c r="EL285" s="32"/>
      <c r="EM285" s="32"/>
      <c r="EN285" s="32"/>
      <c r="EO285" s="32"/>
      <c r="EP285" s="32"/>
      <c r="EQ285" s="32"/>
      <c r="ER285" s="32"/>
      <c r="ES285" s="32"/>
      <c r="ET285" s="32"/>
      <c r="EU285" s="32"/>
      <c r="EV285" s="32"/>
      <c r="EW285" s="32"/>
      <c r="EX285" s="32"/>
      <c r="EY285" s="32"/>
      <c r="EZ285" s="32"/>
      <c r="FA285" s="32"/>
      <c r="FB285" s="32"/>
      <c r="FC285" s="32"/>
      <c r="FD285" s="32"/>
      <c r="FE285" s="32"/>
      <c r="FF285" s="32"/>
      <c r="FG285" s="32"/>
      <c r="FH285" s="32"/>
      <c r="FI285" s="32"/>
      <c r="FJ285" s="32"/>
      <c r="FK285" s="32"/>
      <c r="FL285" s="32"/>
      <c r="FM285" s="32"/>
      <c r="FN285" s="32"/>
      <c r="FO285" s="32"/>
      <c r="FP285" s="32"/>
      <c r="FQ285" s="32"/>
      <c r="FR285" s="32"/>
      <c r="FS285" s="32"/>
      <c r="FT285" s="32"/>
      <c r="FU285" s="32"/>
      <c r="FV285" s="32"/>
      <c r="FW285" s="32"/>
      <c r="FX285" s="32"/>
      <c r="FY285" s="32"/>
      <c r="FZ285" s="32"/>
      <c r="GA285" s="32"/>
      <c r="GB285" s="32"/>
      <c r="GC285" s="32"/>
      <c r="GD285" s="32"/>
      <c r="GE285" s="32"/>
      <c r="GF285" s="32"/>
      <c r="GG285" s="32"/>
      <c r="GH285" s="32"/>
      <c r="GI285" s="32"/>
      <c r="GJ285" s="32"/>
      <c r="GK285" s="32"/>
      <c r="GL285" s="32"/>
      <c r="GM285" s="32"/>
      <c r="GN285" s="32"/>
      <c r="GO285" s="32"/>
      <c r="GP285" s="32"/>
      <c r="GQ285" s="32"/>
      <c r="GR285" s="32"/>
      <c r="GS285" s="32"/>
      <c r="GT285" s="32"/>
      <c r="GU285" s="32"/>
      <c r="GV285" s="32"/>
      <c r="GW285" s="32"/>
      <c r="GX285" s="32"/>
      <c r="GY285" s="32"/>
      <c r="GZ285" s="32"/>
      <c r="HA285" s="32"/>
      <c r="HB285" s="32"/>
      <c r="HC285" s="32"/>
      <c r="HD285" s="32"/>
      <c r="HE285" s="32"/>
      <c r="HF285" s="32"/>
      <c r="HG285" s="32"/>
      <c r="HH285" s="32"/>
      <c r="HI285" s="32"/>
      <c r="HJ285" s="32"/>
      <c r="HK285" s="32"/>
      <c r="HL285" s="32"/>
      <c r="HM285" s="32"/>
      <c r="HN285" s="32"/>
      <c r="HO285" s="32"/>
      <c r="HP285" s="32"/>
      <c r="HQ285" s="32"/>
      <c r="HR285" s="32"/>
      <c r="HS285" s="32"/>
      <c r="HT285" s="32"/>
      <c r="HU285" s="32"/>
      <c r="HV285" s="32"/>
      <c r="HW285" s="32"/>
      <c r="HX285" s="32"/>
      <c r="HY285" s="32"/>
      <c r="HZ285" s="32"/>
      <c r="IA285" s="32"/>
      <c r="IB285" s="32"/>
      <c r="IC285" s="32"/>
      <c r="ID285" s="32"/>
      <c r="IE285" s="32"/>
      <c r="IF285" s="32"/>
      <c r="IG285" s="32"/>
      <c r="IH285" s="32"/>
      <c r="II285" s="32"/>
      <c r="IJ285" s="32"/>
      <c r="IK285" s="32"/>
      <c r="IL285" s="32"/>
      <c r="IM285" s="32"/>
      <c r="IN285" s="32"/>
      <c r="IO285" s="32"/>
      <c r="IP285" s="32"/>
      <c r="IQ285" s="32"/>
      <c r="IR285" s="32"/>
      <c r="IS285" s="32"/>
      <c r="IT285" s="32"/>
      <c r="IU285" s="32"/>
      <c r="IV285" s="32"/>
    </row>
    <row r="286" spans="1:256" x14ac:dyDescent="0.25">
      <c r="A286" s="2"/>
      <c r="B286" s="32"/>
      <c r="C286" s="19"/>
      <c r="D286" s="32"/>
      <c r="E286" s="32"/>
      <c r="F286" s="32"/>
      <c r="G286" s="32"/>
      <c r="H286" s="32"/>
      <c r="I286" s="32"/>
      <c r="J286" s="32"/>
      <c r="K286" s="32"/>
      <c r="L286" s="32"/>
      <c r="M286" s="32"/>
      <c r="N286" s="32"/>
      <c r="O286" s="32"/>
      <c r="P286" s="32"/>
      <c r="Q286" s="32"/>
      <c r="R286" s="32"/>
      <c r="S286" s="32"/>
      <c r="T286" s="32"/>
      <c r="V286" s="32"/>
      <c r="W286" s="32"/>
      <c r="X286" s="32"/>
      <c r="Y286" s="32"/>
      <c r="Z286" s="32"/>
      <c r="AA286" s="32"/>
      <c r="AB286" s="32"/>
      <c r="AC286" s="32"/>
      <c r="AD286" s="32"/>
      <c r="AE286" s="32"/>
      <c r="AF286" s="32"/>
      <c r="AG286" s="32"/>
      <c r="AH286" s="32"/>
      <c r="AI286" s="32"/>
      <c r="AJ286" s="32"/>
      <c r="AK286" s="32"/>
      <c r="AL286" s="32"/>
      <c r="AM286" s="32"/>
      <c r="AN286" s="32"/>
      <c r="AO286" s="32"/>
      <c r="AP286" s="32"/>
      <c r="AQ286" s="32"/>
      <c r="AR286" s="32"/>
      <c r="AS286" s="32"/>
      <c r="AT286" s="32"/>
      <c r="AU286" s="32"/>
      <c r="AV286" s="32"/>
      <c r="AW286" s="32"/>
      <c r="AX286" s="32"/>
      <c r="AY286" s="32"/>
      <c r="AZ286" s="32"/>
      <c r="BA286" s="32"/>
      <c r="BB286" s="32"/>
      <c r="BC286" s="32"/>
      <c r="BD286" s="32"/>
      <c r="BE286" s="32"/>
      <c r="BF286" s="32"/>
      <c r="BG286" s="32"/>
      <c r="BH286" s="32"/>
      <c r="BI286" s="32"/>
      <c r="BJ286" s="32"/>
      <c r="BK286" s="32"/>
      <c r="BL286" s="32"/>
      <c r="BM286" s="32"/>
      <c r="BN286" s="32"/>
      <c r="BO286" s="32"/>
      <c r="BP286" s="32"/>
      <c r="BQ286" s="32"/>
      <c r="BR286" s="32"/>
      <c r="BS286" s="32"/>
      <c r="BT286" s="32"/>
      <c r="BU286" s="32"/>
      <c r="BV286" s="32"/>
      <c r="BW286" s="32"/>
      <c r="BX286" s="32"/>
      <c r="BY286" s="32"/>
      <c r="BZ286" s="32"/>
      <c r="CA286" s="32"/>
      <c r="CB286" s="32"/>
      <c r="CC286" s="32"/>
      <c r="CD286" s="32"/>
      <c r="CE286" s="32"/>
      <c r="CF286" s="32"/>
      <c r="CG286" s="32"/>
      <c r="CH286" s="32"/>
      <c r="CI286" s="32"/>
      <c r="CJ286" s="32"/>
      <c r="CK286" s="32"/>
      <c r="CL286" s="32"/>
      <c r="CM286" s="32"/>
      <c r="CN286" s="32"/>
      <c r="CO286" s="32"/>
      <c r="CP286" s="32"/>
      <c r="CQ286" s="32"/>
      <c r="CR286" s="32"/>
      <c r="CS286" s="32"/>
      <c r="CT286" s="32"/>
      <c r="CU286" s="32"/>
      <c r="CV286" s="32"/>
      <c r="CW286" s="32"/>
      <c r="CX286" s="32"/>
      <c r="CY286" s="32"/>
      <c r="CZ286" s="32"/>
      <c r="DA286" s="32"/>
      <c r="DB286" s="32"/>
      <c r="DC286" s="32"/>
      <c r="DD286" s="32"/>
      <c r="DE286" s="32"/>
      <c r="DF286" s="32"/>
      <c r="DG286" s="32"/>
      <c r="DH286" s="32"/>
      <c r="DI286" s="32"/>
      <c r="DJ286" s="32"/>
      <c r="DK286" s="32"/>
      <c r="DL286" s="32"/>
      <c r="DM286" s="32"/>
      <c r="DN286" s="32"/>
      <c r="DO286" s="32"/>
      <c r="DP286" s="32"/>
      <c r="DQ286" s="32"/>
      <c r="DR286" s="32"/>
      <c r="DS286" s="32"/>
      <c r="DT286" s="32"/>
      <c r="DU286" s="32"/>
      <c r="DV286" s="32"/>
      <c r="DW286" s="32"/>
      <c r="DX286" s="32"/>
      <c r="DY286" s="32"/>
      <c r="DZ286" s="32"/>
      <c r="EA286" s="32"/>
      <c r="EB286" s="32"/>
      <c r="EC286" s="32"/>
      <c r="ED286" s="32"/>
      <c r="EE286" s="32"/>
      <c r="EF286" s="32"/>
      <c r="EG286" s="32"/>
      <c r="EH286" s="32"/>
      <c r="EI286" s="32"/>
      <c r="EJ286" s="32"/>
      <c r="EK286" s="32"/>
      <c r="EL286" s="32"/>
      <c r="EM286" s="32"/>
      <c r="EN286" s="32"/>
      <c r="EO286" s="32"/>
      <c r="EP286" s="32"/>
      <c r="EQ286" s="32"/>
      <c r="ER286" s="32"/>
      <c r="ES286" s="32"/>
      <c r="ET286" s="32"/>
      <c r="EU286" s="32"/>
      <c r="EV286" s="32"/>
      <c r="EW286" s="32"/>
      <c r="EX286" s="32"/>
      <c r="EY286" s="32"/>
      <c r="EZ286" s="32"/>
      <c r="FA286" s="32"/>
      <c r="FB286" s="32"/>
      <c r="FC286" s="32"/>
      <c r="FD286" s="32"/>
      <c r="FE286" s="32"/>
      <c r="FF286" s="32"/>
      <c r="FG286" s="32"/>
      <c r="FH286" s="32"/>
      <c r="FI286" s="32"/>
      <c r="FJ286" s="32"/>
      <c r="FK286" s="32"/>
      <c r="FL286" s="32"/>
      <c r="FM286" s="32"/>
      <c r="FN286" s="32"/>
      <c r="FO286" s="32"/>
      <c r="FP286" s="32"/>
      <c r="FQ286" s="32"/>
      <c r="FR286" s="32"/>
      <c r="FS286" s="32"/>
      <c r="FT286" s="32"/>
      <c r="FU286" s="32"/>
      <c r="FV286" s="32"/>
      <c r="FW286" s="32"/>
      <c r="FX286" s="32"/>
      <c r="FY286" s="32"/>
      <c r="FZ286" s="32"/>
      <c r="GA286" s="32"/>
      <c r="GB286" s="32"/>
      <c r="GC286" s="32"/>
      <c r="GD286" s="32"/>
      <c r="GE286" s="32"/>
      <c r="GF286" s="32"/>
      <c r="GG286" s="32"/>
      <c r="GH286" s="32"/>
      <c r="GI286" s="32"/>
      <c r="GJ286" s="32"/>
      <c r="GK286" s="32"/>
      <c r="GL286" s="32"/>
      <c r="GM286" s="32"/>
      <c r="GN286" s="32"/>
      <c r="GO286" s="32"/>
      <c r="GP286" s="32"/>
      <c r="GQ286" s="32"/>
      <c r="GR286" s="32"/>
      <c r="GS286" s="32"/>
      <c r="GT286" s="32"/>
      <c r="GU286" s="32"/>
      <c r="GV286" s="32"/>
      <c r="GW286" s="32"/>
      <c r="GX286" s="32"/>
      <c r="GY286" s="32"/>
      <c r="GZ286" s="32"/>
      <c r="HA286" s="32"/>
      <c r="HB286" s="32"/>
      <c r="HC286" s="32"/>
      <c r="HD286" s="32"/>
      <c r="HE286" s="32"/>
      <c r="HF286" s="32"/>
      <c r="HG286" s="32"/>
      <c r="HH286" s="32"/>
      <c r="HI286" s="32"/>
      <c r="HJ286" s="32"/>
      <c r="HK286" s="32"/>
      <c r="HL286" s="32"/>
      <c r="HM286" s="32"/>
      <c r="HN286" s="32"/>
      <c r="HO286" s="32"/>
      <c r="HP286" s="32"/>
      <c r="HQ286" s="32"/>
      <c r="HR286" s="32"/>
      <c r="HS286" s="32"/>
      <c r="HT286" s="32"/>
      <c r="HU286" s="32"/>
      <c r="HV286" s="32"/>
      <c r="HW286" s="32"/>
      <c r="HX286" s="32"/>
      <c r="HY286" s="32"/>
      <c r="HZ286" s="32"/>
      <c r="IA286" s="32"/>
      <c r="IB286" s="32"/>
      <c r="IC286" s="32"/>
      <c r="ID286" s="32"/>
      <c r="IE286" s="32"/>
      <c r="IF286" s="32"/>
      <c r="IG286" s="32"/>
      <c r="IH286" s="32"/>
      <c r="II286" s="32"/>
      <c r="IJ286" s="32"/>
      <c r="IK286" s="32"/>
      <c r="IL286" s="32"/>
      <c r="IM286" s="32"/>
      <c r="IN286" s="32"/>
      <c r="IO286" s="32"/>
      <c r="IP286" s="32"/>
      <c r="IQ286" s="32"/>
      <c r="IR286" s="32"/>
      <c r="IS286" s="32"/>
      <c r="IT286" s="32"/>
      <c r="IU286" s="32"/>
      <c r="IV286" s="32"/>
    </row>
    <row r="287" spans="1:256" x14ac:dyDescent="0.25">
      <c r="A287" s="2"/>
      <c r="B287" s="32"/>
      <c r="C287" s="19"/>
      <c r="D287" s="32"/>
      <c r="E287" s="32"/>
      <c r="F287" s="32"/>
      <c r="G287" s="32"/>
      <c r="H287" s="32"/>
      <c r="I287" s="32"/>
      <c r="J287" s="32"/>
      <c r="K287" s="32"/>
      <c r="L287" s="32"/>
      <c r="M287" s="32"/>
      <c r="N287" s="32"/>
      <c r="O287" s="32"/>
      <c r="P287" s="32"/>
      <c r="Q287" s="32"/>
      <c r="R287" s="32"/>
      <c r="S287" s="32"/>
      <c r="T287" s="32"/>
      <c r="V287" s="32"/>
      <c r="W287" s="32"/>
      <c r="X287" s="32"/>
      <c r="Y287" s="32"/>
      <c r="Z287" s="32"/>
      <c r="AA287" s="32"/>
      <c r="AB287" s="32"/>
      <c r="AC287" s="32"/>
      <c r="AD287" s="32"/>
      <c r="AE287" s="32"/>
      <c r="AF287" s="32"/>
      <c r="AG287" s="32"/>
      <c r="AH287" s="32"/>
      <c r="AI287" s="32"/>
      <c r="AJ287" s="32"/>
      <c r="AK287" s="32"/>
      <c r="AL287" s="32"/>
      <c r="AM287" s="32"/>
      <c r="AN287" s="32"/>
      <c r="AO287" s="32"/>
      <c r="AP287" s="32"/>
      <c r="AQ287" s="32"/>
      <c r="AR287" s="32"/>
      <c r="AS287" s="32"/>
      <c r="AT287" s="32"/>
      <c r="AU287" s="32"/>
      <c r="AV287" s="32"/>
      <c r="AW287" s="32"/>
      <c r="AX287" s="32"/>
      <c r="AY287" s="32"/>
      <c r="AZ287" s="32"/>
      <c r="BA287" s="32"/>
      <c r="BB287" s="32"/>
      <c r="BC287" s="32"/>
      <c r="BD287" s="32"/>
      <c r="BE287" s="32"/>
      <c r="BF287" s="32"/>
      <c r="BG287" s="32"/>
      <c r="BH287" s="32"/>
      <c r="BI287" s="32"/>
      <c r="BJ287" s="32"/>
      <c r="BK287" s="32"/>
      <c r="BL287" s="32"/>
      <c r="BM287" s="32"/>
      <c r="BN287" s="32"/>
      <c r="BO287" s="32"/>
      <c r="BP287" s="32"/>
      <c r="BQ287" s="32"/>
      <c r="BR287" s="32"/>
      <c r="BS287" s="32"/>
      <c r="BT287" s="32"/>
      <c r="BU287" s="32"/>
      <c r="BV287" s="32"/>
      <c r="BW287" s="32"/>
      <c r="BX287" s="32"/>
      <c r="BY287" s="32"/>
      <c r="BZ287" s="32"/>
      <c r="CA287" s="32"/>
      <c r="CB287" s="32"/>
      <c r="CC287" s="32"/>
      <c r="CD287" s="32"/>
      <c r="CE287" s="32"/>
      <c r="CF287" s="32"/>
      <c r="CG287" s="32"/>
      <c r="CH287" s="32"/>
      <c r="CI287" s="32"/>
      <c r="CJ287" s="32"/>
      <c r="CK287" s="32"/>
      <c r="CL287" s="32"/>
      <c r="CM287" s="32"/>
      <c r="CN287" s="32"/>
      <c r="CO287" s="32"/>
      <c r="CP287" s="32"/>
      <c r="CQ287" s="32"/>
      <c r="CR287" s="32"/>
      <c r="CS287" s="32"/>
      <c r="CT287" s="32"/>
      <c r="CU287" s="32"/>
      <c r="CV287" s="32"/>
      <c r="CW287" s="32"/>
      <c r="CX287" s="32"/>
      <c r="CY287" s="32"/>
      <c r="CZ287" s="32"/>
      <c r="DA287" s="32"/>
      <c r="DB287" s="32"/>
      <c r="DC287" s="32"/>
      <c r="DD287" s="32"/>
      <c r="DE287" s="32"/>
      <c r="DF287" s="32"/>
      <c r="DG287" s="32"/>
      <c r="DH287" s="32"/>
      <c r="DI287" s="32"/>
      <c r="DJ287" s="32"/>
      <c r="DK287" s="32"/>
      <c r="DL287" s="32"/>
      <c r="DM287" s="32"/>
      <c r="DN287" s="32"/>
      <c r="DO287" s="32"/>
      <c r="DP287" s="32"/>
      <c r="DQ287" s="32"/>
      <c r="DR287" s="32"/>
      <c r="DS287" s="32"/>
      <c r="DT287" s="32"/>
      <c r="DU287" s="32"/>
      <c r="DV287" s="32"/>
      <c r="DW287" s="32"/>
      <c r="DX287" s="32"/>
      <c r="DY287" s="32"/>
      <c r="DZ287" s="32"/>
      <c r="EA287" s="32"/>
      <c r="EB287" s="32"/>
      <c r="EC287" s="32"/>
      <c r="ED287" s="32"/>
      <c r="EE287" s="32"/>
      <c r="EF287" s="32"/>
      <c r="EG287" s="32"/>
      <c r="EH287" s="32"/>
      <c r="EI287" s="32"/>
      <c r="EJ287" s="32"/>
      <c r="EK287" s="32"/>
      <c r="EL287" s="32"/>
      <c r="EM287" s="32"/>
      <c r="EN287" s="32"/>
      <c r="EO287" s="32"/>
      <c r="EP287" s="32"/>
      <c r="EQ287" s="32"/>
      <c r="ER287" s="32"/>
      <c r="ES287" s="32"/>
      <c r="ET287" s="32"/>
      <c r="EU287" s="32"/>
      <c r="EV287" s="32"/>
      <c r="EW287" s="32"/>
      <c r="EX287" s="32"/>
      <c r="EY287" s="32"/>
      <c r="EZ287" s="32"/>
      <c r="FA287" s="32"/>
      <c r="FB287" s="32"/>
      <c r="FC287" s="32"/>
      <c r="FD287" s="32"/>
      <c r="FE287" s="32"/>
      <c r="FF287" s="32"/>
      <c r="FG287" s="32"/>
      <c r="FH287" s="32"/>
      <c r="FI287" s="32"/>
      <c r="FJ287" s="32"/>
      <c r="FK287" s="32"/>
      <c r="FL287" s="32"/>
      <c r="FM287" s="32"/>
      <c r="FN287" s="32"/>
      <c r="FO287" s="32"/>
      <c r="FP287" s="32"/>
      <c r="FQ287" s="32"/>
      <c r="FR287" s="32"/>
      <c r="FS287" s="32"/>
      <c r="FT287" s="32"/>
      <c r="FU287" s="32"/>
      <c r="FV287" s="32"/>
      <c r="FW287" s="32"/>
      <c r="FX287" s="32"/>
      <c r="FY287" s="32"/>
      <c r="FZ287" s="32"/>
      <c r="GA287" s="32"/>
      <c r="GB287" s="32"/>
      <c r="GC287" s="32"/>
      <c r="GD287" s="32"/>
      <c r="GE287" s="32"/>
      <c r="GF287" s="32"/>
      <c r="GG287" s="32"/>
      <c r="GH287" s="32"/>
      <c r="GI287" s="32"/>
      <c r="GJ287" s="32"/>
      <c r="GK287" s="32"/>
      <c r="GL287" s="32"/>
      <c r="GM287" s="32"/>
      <c r="GN287" s="32"/>
      <c r="GO287" s="32"/>
      <c r="GP287" s="32"/>
      <c r="GQ287" s="32"/>
      <c r="GR287" s="32"/>
      <c r="GS287" s="32"/>
      <c r="GT287" s="32"/>
      <c r="GU287" s="32"/>
      <c r="GV287" s="32"/>
      <c r="GW287" s="32"/>
      <c r="GX287" s="32"/>
      <c r="GY287" s="32"/>
      <c r="GZ287" s="32"/>
      <c r="HA287" s="32"/>
      <c r="HB287" s="32"/>
      <c r="HC287" s="32"/>
      <c r="HD287" s="32"/>
      <c r="HE287" s="32"/>
      <c r="HF287" s="32"/>
      <c r="HG287" s="32"/>
      <c r="HH287" s="32"/>
      <c r="HI287" s="32"/>
      <c r="HJ287" s="32"/>
      <c r="HK287" s="32"/>
      <c r="HL287" s="32"/>
      <c r="HM287" s="32"/>
      <c r="HN287" s="32"/>
      <c r="HO287" s="32"/>
      <c r="HP287" s="32"/>
      <c r="HQ287" s="32"/>
      <c r="HR287" s="32"/>
      <c r="HS287" s="32"/>
      <c r="HT287" s="32"/>
      <c r="HU287" s="32"/>
      <c r="HV287" s="32"/>
      <c r="HW287" s="32"/>
      <c r="HX287" s="32"/>
      <c r="HY287" s="32"/>
      <c r="HZ287" s="32"/>
      <c r="IA287" s="32"/>
      <c r="IB287" s="32"/>
      <c r="IC287" s="32"/>
      <c r="ID287" s="32"/>
      <c r="IE287" s="32"/>
      <c r="IF287" s="32"/>
      <c r="IG287" s="32"/>
      <c r="IH287" s="32"/>
      <c r="II287" s="32"/>
      <c r="IJ287" s="32"/>
      <c r="IK287" s="32"/>
      <c r="IL287" s="32"/>
      <c r="IM287" s="32"/>
      <c r="IN287" s="32"/>
      <c r="IO287" s="32"/>
      <c r="IP287" s="32"/>
      <c r="IQ287" s="32"/>
      <c r="IR287" s="32"/>
      <c r="IS287" s="32"/>
      <c r="IT287" s="32"/>
      <c r="IU287" s="32"/>
      <c r="IV287" s="32"/>
    </row>
    <row r="288" spans="1:256" x14ac:dyDescent="0.25">
      <c r="A288" s="2"/>
      <c r="B288" s="32"/>
      <c r="C288" s="19"/>
      <c r="D288" s="32"/>
      <c r="E288" s="32"/>
      <c r="F288" s="32"/>
      <c r="G288" s="32"/>
      <c r="H288" s="32"/>
      <c r="I288" s="32"/>
      <c r="J288" s="32"/>
      <c r="K288" s="32"/>
      <c r="L288" s="32"/>
      <c r="M288" s="32"/>
      <c r="N288" s="32"/>
      <c r="O288" s="32"/>
      <c r="P288" s="32"/>
      <c r="Q288" s="32"/>
      <c r="R288" s="32"/>
      <c r="S288" s="32"/>
      <c r="T288" s="32"/>
      <c r="V288" s="32"/>
      <c r="W288" s="32"/>
      <c r="X288" s="32"/>
      <c r="Y288" s="32"/>
      <c r="Z288" s="32"/>
      <c r="AA288" s="32"/>
      <c r="AB288" s="32"/>
      <c r="AC288" s="32"/>
      <c r="AD288" s="32"/>
      <c r="AE288" s="32"/>
      <c r="AF288" s="32"/>
      <c r="AG288" s="32"/>
      <c r="AH288" s="32"/>
      <c r="AI288" s="32"/>
      <c r="AJ288" s="32"/>
      <c r="AK288" s="32"/>
      <c r="AL288" s="32"/>
      <c r="AM288" s="32"/>
      <c r="AN288" s="32"/>
      <c r="AO288" s="32"/>
      <c r="AP288" s="32"/>
      <c r="AQ288" s="32"/>
      <c r="AR288" s="32"/>
      <c r="AS288" s="32"/>
      <c r="AT288" s="32"/>
      <c r="AU288" s="32"/>
      <c r="AV288" s="32"/>
      <c r="AW288" s="32"/>
      <c r="AX288" s="32"/>
      <c r="AY288" s="32"/>
      <c r="AZ288" s="32"/>
      <c r="BA288" s="32"/>
      <c r="BB288" s="32"/>
      <c r="BC288" s="32"/>
      <c r="BD288" s="32"/>
      <c r="BE288" s="32"/>
      <c r="BF288" s="32"/>
      <c r="BG288" s="32"/>
      <c r="BH288" s="32"/>
      <c r="BI288" s="32"/>
      <c r="BJ288" s="32"/>
      <c r="BK288" s="32"/>
      <c r="BL288" s="32"/>
      <c r="BM288" s="32"/>
      <c r="BN288" s="32"/>
      <c r="BO288" s="32"/>
      <c r="BP288" s="32"/>
      <c r="BQ288" s="32"/>
      <c r="BR288" s="32"/>
      <c r="BS288" s="32"/>
      <c r="BT288" s="32"/>
      <c r="BU288" s="32"/>
      <c r="BV288" s="32"/>
      <c r="BW288" s="32"/>
      <c r="BX288" s="32"/>
      <c r="BY288" s="32"/>
      <c r="BZ288" s="32"/>
      <c r="CA288" s="32"/>
      <c r="CB288" s="32"/>
      <c r="CC288" s="32"/>
      <c r="CD288" s="32"/>
      <c r="CE288" s="32"/>
      <c r="CF288" s="32"/>
      <c r="CG288" s="32"/>
      <c r="CH288" s="32"/>
      <c r="CI288" s="32"/>
      <c r="CJ288" s="32"/>
      <c r="CK288" s="32"/>
      <c r="CL288" s="32"/>
      <c r="CM288" s="32"/>
      <c r="CN288" s="32"/>
      <c r="CO288" s="32"/>
      <c r="CP288" s="32"/>
      <c r="CQ288" s="32"/>
      <c r="CR288" s="32"/>
      <c r="CS288" s="32"/>
      <c r="CT288" s="32"/>
      <c r="CU288" s="32"/>
      <c r="CV288" s="32"/>
      <c r="CW288" s="32"/>
      <c r="CX288" s="32"/>
      <c r="CY288" s="32"/>
      <c r="CZ288" s="32"/>
      <c r="DA288" s="32"/>
      <c r="DB288" s="32"/>
      <c r="DC288" s="32"/>
      <c r="DD288" s="32"/>
      <c r="DE288" s="32"/>
      <c r="DF288" s="32"/>
      <c r="DG288" s="32"/>
      <c r="DH288" s="32"/>
      <c r="DI288" s="32"/>
      <c r="DJ288" s="32"/>
      <c r="DK288" s="32"/>
      <c r="DL288" s="32"/>
      <c r="DM288" s="32"/>
      <c r="DN288" s="32"/>
      <c r="DO288" s="32"/>
      <c r="DP288" s="32"/>
      <c r="DQ288" s="32"/>
      <c r="DR288" s="32"/>
      <c r="DS288" s="32"/>
      <c r="DT288" s="32"/>
      <c r="DU288" s="32"/>
      <c r="DV288" s="32"/>
      <c r="DW288" s="32"/>
      <c r="DX288" s="32"/>
      <c r="DY288" s="32"/>
      <c r="DZ288" s="32"/>
      <c r="EA288" s="32"/>
      <c r="EB288" s="32"/>
      <c r="EC288" s="32"/>
      <c r="ED288" s="32"/>
      <c r="EE288" s="32"/>
      <c r="EF288" s="32"/>
      <c r="EG288" s="32"/>
      <c r="EH288" s="32"/>
      <c r="EI288" s="32"/>
      <c r="EJ288" s="32"/>
      <c r="EK288" s="32"/>
      <c r="EL288" s="32"/>
      <c r="EM288" s="32"/>
      <c r="EN288" s="32"/>
      <c r="EO288" s="32"/>
      <c r="EP288" s="32"/>
      <c r="EQ288" s="32"/>
      <c r="ER288" s="32"/>
      <c r="ES288" s="32"/>
      <c r="ET288" s="32"/>
      <c r="EU288" s="32"/>
      <c r="EV288" s="32"/>
      <c r="EW288" s="32"/>
      <c r="EX288" s="32"/>
      <c r="EY288" s="32"/>
      <c r="EZ288" s="32"/>
      <c r="FA288" s="32"/>
      <c r="FB288" s="32"/>
      <c r="FC288" s="32"/>
      <c r="FD288" s="32"/>
      <c r="FE288" s="32"/>
      <c r="FF288" s="32"/>
      <c r="FG288" s="32"/>
      <c r="FH288" s="32"/>
      <c r="FI288" s="32"/>
      <c r="FJ288" s="32"/>
      <c r="FK288" s="32"/>
      <c r="FL288" s="32"/>
      <c r="FM288" s="32"/>
      <c r="FN288" s="32"/>
      <c r="FO288" s="32"/>
      <c r="FP288" s="32"/>
      <c r="FQ288" s="32"/>
      <c r="FR288" s="32"/>
      <c r="FS288" s="32"/>
      <c r="FT288" s="32"/>
      <c r="FU288" s="32"/>
      <c r="FV288" s="32"/>
      <c r="FW288" s="32"/>
      <c r="FX288" s="32"/>
      <c r="FY288" s="32"/>
      <c r="FZ288" s="32"/>
      <c r="GA288" s="32"/>
      <c r="GB288" s="32"/>
      <c r="GC288" s="32"/>
      <c r="GD288" s="32"/>
      <c r="GE288" s="32"/>
      <c r="GF288" s="32"/>
      <c r="GG288" s="32"/>
      <c r="GH288" s="32"/>
      <c r="GI288" s="32"/>
      <c r="GJ288" s="32"/>
      <c r="GK288" s="32"/>
      <c r="GL288" s="32"/>
      <c r="GM288" s="32"/>
      <c r="GN288" s="32"/>
      <c r="GO288" s="32"/>
      <c r="GP288" s="32"/>
      <c r="GQ288" s="32"/>
      <c r="GR288" s="32"/>
      <c r="GS288" s="32"/>
      <c r="GT288" s="32"/>
      <c r="GU288" s="32"/>
      <c r="GV288" s="32"/>
      <c r="GW288" s="32"/>
      <c r="GX288" s="32"/>
      <c r="GY288" s="32"/>
      <c r="GZ288" s="32"/>
      <c r="HA288" s="32"/>
      <c r="HB288" s="32"/>
      <c r="HC288" s="32"/>
      <c r="HD288" s="32"/>
      <c r="HE288" s="32"/>
      <c r="HF288" s="32"/>
      <c r="HG288" s="32"/>
      <c r="HH288" s="32"/>
      <c r="HI288" s="32"/>
      <c r="HJ288" s="32"/>
      <c r="HK288" s="32"/>
      <c r="HL288" s="32"/>
      <c r="HM288" s="32"/>
      <c r="HN288" s="32"/>
      <c r="HO288" s="32"/>
      <c r="HP288" s="32"/>
      <c r="HQ288" s="32"/>
      <c r="HR288" s="32"/>
      <c r="HS288" s="32"/>
      <c r="HT288" s="32"/>
      <c r="HU288" s="32"/>
      <c r="HV288" s="32"/>
      <c r="HW288" s="32"/>
      <c r="HX288" s="32"/>
      <c r="HY288" s="32"/>
      <c r="HZ288" s="32"/>
      <c r="IA288" s="32"/>
      <c r="IB288" s="32"/>
      <c r="IC288" s="32"/>
      <c r="ID288" s="32"/>
      <c r="IE288" s="32"/>
      <c r="IF288" s="32"/>
      <c r="IG288" s="32"/>
      <c r="IH288" s="32"/>
      <c r="II288" s="32"/>
      <c r="IJ288" s="32"/>
      <c r="IK288" s="32"/>
      <c r="IL288" s="32"/>
      <c r="IM288" s="32"/>
      <c r="IN288" s="32"/>
      <c r="IO288" s="32"/>
      <c r="IP288" s="32"/>
      <c r="IQ288" s="32"/>
      <c r="IR288" s="32"/>
      <c r="IS288" s="32"/>
      <c r="IT288" s="32"/>
      <c r="IU288" s="32"/>
      <c r="IV288" s="32"/>
    </row>
    <row r="289" spans="1:256" x14ac:dyDescent="0.25">
      <c r="A289" s="2"/>
      <c r="B289" s="32"/>
      <c r="C289" s="19"/>
      <c r="D289" s="32"/>
      <c r="E289" s="32"/>
      <c r="F289" s="32"/>
      <c r="G289" s="32"/>
      <c r="H289" s="32"/>
      <c r="I289" s="32"/>
      <c r="J289" s="32"/>
      <c r="K289" s="32"/>
      <c r="L289" s="32"/>
      <c r="M289" s="32"/>
      <c r="N289" s="32"/>
      <c r="O289" s="32"/>
      <c r="P289" s="32"/>
      <c r="Q289" s="32"/>
      <c r="R289" s="32"/>
      <c r="S289" s="32"/>
      <c r="T289" s="32"/>
      <c r="V289" s="32"/>
      <c r="W289" s="32"/>
      <c r="X289" s="32"/>
      <c r="Y289" s="32"/>
      <c r="Z289" s="32"/>
      <c r="AA289" s="32"/>
      <c r="AB289" s="32"/>
      <c r="AC289" s="32"/>
      <c r="AD289" s="32"/>
      <c r="AE289" s="32"/>
      <c r="AF289" s="32"/>
      <c r="AG289" s="32"/>
      <c r="AH289" s="32"/>
      <c r="AI289" s="32"/>
      <c r="AJ289" s="32"/>
      <c r="AK289" s="32"/>
      <c r="AL289" s="32"/>
      <c r="AM289" s="32"/>
      <c r="AN289" s="32"/>
      <c r="AO289" s="32"/>
      <c r="AP289" s="32"/>
      <c r="AQ289" s="32"/>
      <c r="AR289" s="32"/>
      <c r="AS289" s="32"/>
      <c r="AT289" s="32"/>
      <c r="AU289" s="32"/>
      <c r="AV289" s="32"/>
      <c r="AW289" s="32"/>
      <c r="AX289" s="32"/>
      <c r="AY289" s="32"/>
      <c r="AZ289" s="32"/>
      <c r="BA289" s="32"/>
      <c r="BB289" s="32"/>
      <c r="BC289" s="32"/>
      <c r="BD289" s="32"/>
      <c r="BE289" s="32"/>
      <c r="BF289" s="32"/>
      <c r="BG289" s="32"/>
      <c r="BH289" s="32"/>
      <c r="BI289" s="32"/>
      <c r="BJ289" s="32"/>
      <c r="BK289" s="32"/>
      <c r="BL289" s="32"/>
      <c r="BM289" s="32"/>
      <c r="BN289" s="32"/>
      <c r="BO289" s="32"/>
      <c r="BP289" s="32"/>
      <c r="BQ289" s="32"/>
      <c r="BR289" s="32"/>
      <c r="BS289" s="32"/>
      <c r="BT289" s="32"/>
      <c r="BU289" s="32"/>
      <c r="BV289" s="32"/>
      <c r="BW289" s="32"/>
      <c r="BX289" s="32"/>
      <c r="BY289" s="32"/>
      <c r="BZ289" s="32"/>
      <c r="CA289" s="32"/>
      <c r="CB289" s="32"/>
      <c r="CC289" s="32"/>
      <c r="CD289" s="32"/>
      <c r="CE289" s="32"/>
      <c r="CF289" s="32"/>
      <c r="CG289" s="32"/>
      <c r="CH289" s="32"/>
      <c r="CI289" s="32"/>
      <c r="CJ289" s="32"/>
      <c r="CK289" s="32"/>
      <c r="CL289" s="32"/>
      <c r="CM289" s="32"/>
      <c r="CN289" s="32"/>
      <c r="CO289" s="32"/>
      <c r="CP289" s="32"/>
      <c r="CQ289" s="32"/>
      <c r="CR289" s="32"/>
      <c r="CS289" s="32"/>
      <c r="CT289" s="32"/>
      <c r="CU289" s="32"/>
      <c r="CV289" s="32"/>
      <c r="CW289" s="32"/>
      <c r="CX289" s="32"/>
      <c r="CY289" s="32"/>
      <c r="CZ289" s="32"/>
      <c r="DA289" s="32"/>
      <c r="DB289" s="32"/>
      <c r="DC289" s="32"/>
      <c r="DD289" s="32"/>
      <c r="DE289" s="32"/>
      <c r="DF289" s="32"/>
      <c r="DG289" s="32"/>
      <c r="DH289" s="32"/>
      <c r="DI289" s="32"/>
      <c r="DJ289" s="32"/>
      <c r="DK289" s="32"/>
      <c r="DL289" s="32"/>
      <c r="DM289" s="32"/>
      <c r="DN289" s="32"/>
      <c r="DO289" s="32"/>
      <c r="DP289" s="32"/>
      <c r="DQ289" s="32"/>
      <c r="DR289" s="32"/>
      <c r="DS289" s="32"/>
      <c r="DT289" s="32"/>
      <c r="DU289" s="32"/>
      <c r="DV289" s="32"/>
      <c r="DW289" s="32"/>
      <c r="DX289" s="32"/>
      <c r="DY289" s="32"/>
      <c r="DZ289" s="32"/>
      <c r="EA289" s="32"/>
      <c r="EB289" s="32"/>
      <c r="EC289" s="32"/>
      <c r="ED289" s="32"/>
      <c r="EE289" s="32"/>
      <c r="EF289" s="32"/>
      <c r="EG289" s="32"/>
      <c r="EH289" s="32"/>
      <c r="EI289" s="32"/>
      <c r="EJ289" s="32"/>
      <c r="EK289" s="32"/>
      <c r="EL289" s="32"/>
      <c r="EM289" s="32"/>
      <c r="EN289" s="32"/>
      <c r="EO289" s="32"/>
      <c r="EP289" s="32"/>
      <c r="EQ289" s="32"/>
      <c r="ER289" s="32"/>
      <c r="ES289" s="32"/>
      <c r="ET289" s="32"/>
      <c r="EU289" s="32"/>
      <c r="EV289" s="32"/>
      <c r="EW289" s="32"/>
      <c r="EX289" s="32"/>
      <c r="EY289" s="32"/>
      <c r="EZ289" s="32"/>
      <c r="FA289" s="32"/>
      <c r="FB289" s="32"/>
      <c r="FC289" s="32"/>
      <c r="FD289" s="32"/>
      <c r="FE289" s="32"/>
      <c r="FF289" s="32"/>
      <c r="FG289" s="32"/>
      <c r="FH289" s="32"/>
      <c r="FI289" s="32"/>
      <c r="FJ289" s="32"/>
      <c r="FK289" s="32"/>
      <c r="FL289" s="32"/>
      <c r="FM289" s="32"/>
      <c r="FN289" s="32"/>
      <c r="FO289" s="32"/>
      <c r="FP289" s="32"/>
      <c r="FQ289" s="32"/>
      <c r="FR289" s="32"/>
      <c r="FS289" s="32"/>
      <c r="FT289" s="32"/>
      <c r="FU289" s="32"/>
      <c r="FV289" s="32"/>
      <c r="FW289" s="32"/>
      <c r="FX289" s="32"/>
      <c r="FY289" s="32"/>
      <c r="FZ289" s="32"/>
      <c r="GA289" s="32"/>
      <c r="GB289" s="32"/>
      <c r="GC289" s="32"/>
      <c r="GD289" s="32"/>
      <c r="GE289" s="32"/>
      <c r="GF289" s="32"/>
      <c r="GG289" s="32"/>
      <c r="GH289" s="32"/>
      <c r="GI289" s="32"/>
      <c r="GJ289" s="32"/>
      <c r="GK289" s="32"/>
      <c r="GL289" s="32"/>
      <c r="GM289" s="32"/>
      <c r="GN289" s="32"/>
      <c r="GO289" s="32"/>
      <c r="GP289" s="32"/>
      <c r="GQ289" s="32"/>
      <c r="GR289" s="32"/>
      <c r="GS289" s="32"/>
      <c r="GT289" s="32"/>
      <c r="GU289" s="32"/>
      <c r="GV289" s="32"/>
      <c r="GW289" s="32"/>
      <c r="GX289" s="32"/>
      <c r="GY289" s="32"/>
      <c r="GZ289" s="32"/>
      <c r="HA289" s="32"/>
      <c r="HB289" s="32"/>
      <c r="HC289" s="32"/>
      <c r="HD289" s="32"/>
      <c r="HE289" s="32"/>
      <c r="HF289" s="32"/>
      <c r="HG289" s="32"/>
      <c r="HH289" s="32"/>
      <c r="HI289" s="32"/>
      <c r="HJ289" s="32"/>
      <c r="HK289" s="32"/>
      <c r="HL289" s="32"/>
      <c r="HM289" s="32"/>
      <c r="HN289" s="32"/>
      <c r="HO289" s="32"/>
      <c r="HP289" s="32"/>
      <c r="HQ289" s="32"/>
      <c r="HR289" s="32"/>
      <c r="HS289" s="32"/>
      <c r="HT289" s="32"/>
      <c r="HU289" s="32"/>
      <c r="HV289" s="32"/>
      <c r="HW289" s="32"/>
      <c r="HX289" s="32"/>
      <c r="HY289" s="32"/>
      <c r="HZ289" s="32"/>
      <c r="IA289" s="32"/>
      <c r="IB289" s="32"/>
      <c r="IC289" s="32"/>
      <c r="ID289" s="32"/>
      <c r="IE289" s="32"/>
      <c r="IF289" s="32"/>
      <c r="IG289" s="32"/>
      <c r="IH289" s="32"/>
      <c r="II289" s="32"/>
      <c r="IJ289" s="32"/>
      <c r="IK289" s="32"/>
      <c r="IL289" s="32"/>
      <c r="IM289" s="32"/>
      <c r="IN289" s="32"/>
      <c r="IO289" s="32"/>
      <c r="IP289" s="32"/>
      <c r="IQ289" s="32"/>
      <c r="IR289" s="32"/>
      <c r="IS289" s="32"/>
      <c r="IT289" s="32"/>
      <c r="IU289" s="32"/>
      <c r="IV289" s="32"/>
    </row>
    <row r="290" spans="1:256" x14ac:dyDescent="0.25">
      <c r="A290" s="2"/>
      <c r="B290" s="32"/>
      <c r="C290" s="19"/>
      <c r="D290" s="32"/>
      <c r="E290" s="32"/>
      <c r="F290" s="32"/>
      <c r="G290" s="32"/>
      <c r="H290" s="32"/>
      <c r="I290" s="32"/>
      <c r="J290" s="32"/>
      <c r="K290" s="32"/>
      <c r="L290" s="32"/>
      <c r="M290" s="32"/>
      <c r="N290" s="32"/>
      <c r="O290" s="32"/>
      <c r="P290" s="32"/>
      <c r="Q290" s="32"/>
      <c r="R290" s="32"/>
      <c r="S290" s="32"/>
      <c r="T290" s="32"/>
      <c r="V290" s="32"/>
      <c r="W290" s="32"/>
      <c r="X290" s="32"/>
      <c r="Y290" s="32"/>
      <c r="Z290" s="32"/>
      <c r="AA290" s="32"/>
      <c r="AB290" s="32"/>
      <c r="AC290" s="32"/>
      <c r="AD290" s="32"/>
      <c r="AE290" s="32"/>
      <c r="AF290" s="32"/>
      <c r="AG290" s="32"/>
      <c r="AH290" s="32"/>
      <c r="AI290" s="32"/>
      <c r="AJ290" s="32"/>
      <c r="AK290" s="32"/>
      <c r="AL290" s="32"/>
      <c r="AM290" s="32"/>
      <c r="AN290" s="32"/>
      <c r="AO290" s="32"/>
      <c r="AP290" s="32"/>
      <c r="AQ290" s="32"/>
      <c r="AR290" s="32"/>
      <c r="AS290" s="32"/>
      <c r="AT290" s="32"/>
      <c r="AU290" s="32"/>
      <c r="AV290" s="32"/>
      <c r="AW290" s="32"/>
      <c r="AX290" s="32"/>
      <c r="AY290" s="32"/>
      <c r="AZ290" s="32"/>
      <c r="BA290" s="32"/>
      <c r="BB290" s="32"/>
      <c r="BC290" s="32"/>
      <c r="BD290" s="32"/>
      <c r="BE290" s="32"/>
      <c r="BF290" s="32"/>
      <c r="BG290" s="32"/>
      <c r="BH290" s="32"/>
      <c r="BI290" s="32"/>
      <c r="BJ290" s="32"/>
      <c r="BK290" s="32"/>
      <c r="BL290" s="32"/>
      <c r="BM290" s="32"/>
      <c r="BN290" s="32"/>
      <c r="BO290" s="32"/>
      <c r="BP290" s="32"/>
      <c r="BQ290" s="32"/>
      <c r="BR290" s="32"/>
      <c r="BS290" s="32"/>
      <c r="BT290" s="32"/>
      <c r="BU290" s="32"/>
      <c r="BV290" s="32"/>
      <c r="BW290" s="32"/>
      <c r="BX290" s="32"/>
      <c r="BY290" s="32"/>
      <c r="BZ290" s="32"/>
      <c r="CA290" s="32"/>
      <c r="CB290" s="32"/>
      <c r="CC290" s="32"/>
      <c r="CD290" s="32"/>
      <c r="CE290" s="32"/>
      <c r="CF290" s="32"/>
      <c r="CG290" s="32"/>
      <c r="CH290" s="32"/>
      <c r="CI290" s="32"/>
      <c r="CJ290" s="32"/>
      <c r="CK290" s="32"/>
      <c r="CL290" s="32"/>
      <c r="CM290" s="32"/>
      <c r="CN290" s="32"/>
      <c r="CO290" s="32"/>
      <c r="CP290" s="32"/>
      <c r="CQ290" s="32"/>
      <c r="CR290" s="32"/>
      <c r="CS290" s="32"/>
      <c r="CT290" s="32"/>
      <c r="CU290" s="32"/>
      <c r="CV290" s="32"/>
      <c r="CW290" s="32"/>
      <c r="CX290" s="32"/>
      <c r="CY290" s="32"/>
      <c r="CZ290" s="32"/>
      <c r="DA290" s="32"/>
      <c r="DB290" s="32"/>
      <c r="DC290" s="32"/>
      <c r="DD290" s="32"/>
      <c r="DE290" s="32"/>
      <c r="DF290" s="32"/>
      <c r="DG290" s="32"/>
      <c r="DH290" s="32"/>
      <c r="DI290" s="32"/>
      <c r="DJ290" s="32"/>
      <c r="DK290" s="32"/>
      <c r="DL290" s="32"/>
      <c r="DM290" s="32"/>
      <c r="DN290" s="32"/>
      <c r="DO290" s="32"/>
      <c r="DP290" s="32"/>
      <c r="DQ290" s="32"/>
      <c r="DR290" s="32"/>
      <c r="DS290" s="32"/>
      <c r="DT290" s="32"/>
      <c r="DU290" s="32"/>
      <c r="DV290" s="32"/>
      <c r="DW290" s="32"/>
      <c r="DX290" s="32"/>
      <c r="DY290" s="32"/>
      <c r="DZ290" s="32"/>
      <c r="EA290" s="32"/>
      <c r="EB290" s="32"/>
      <c r="EC290" s="32"/>
      <c r="ED290" s="32"/>
      <c r="EE290" s="32"/>
      <c r="EF290" s="32"/>
      <c r="EG290" s="32"/>
      <c r="EH290" s="32"/>
      <c r="EI290" s="32"/>
      <c r="EJ290" s="32"/>
      <c r="EK290" s="32"/>
      <c r="EL290" s="32"/>
      <c r="EM290" s="32"/>
      <c r="EN290" s="32"/>
      <c r="EO290" s="32"/>
      <c r="EP290" s="32"/>
      <c r="EQ290" s="32"/>
      <c r="ER290" s="32"/>
      <c r="ES290" s="32"/>
      <c r="ET290" s="32"/>
      <c r="EU290" s="32"/>
      <c r="EV290" s="32"/>
      <c r="EW290" s="32"/>
      <c r="EX290" s="32"/>
      <c r="EY290" s="32"/>
      <c r="EZ290" s="32"/>
      <c r="FA290" s="32"/>
      <c r="FB290" s="32"/>
      <c r="FC290" s="32"/>
      <c r="FD290" s="32"/>
      <c r="FE290" s="32"/>
      <c r="FF290" s="32"/>
      <c r="FG290" s="32"/>
      <c r="FH290" s="32"/>
      <c r="FI290" s="32"/>
      <c r="FJ290" s="32"/>
      <c r="FK290" s="32"/>
      <c r="FL290" s="32"/>
      <c r="FM290" s="32"/>
      <c r="FN290" s="32"/>
      <c r="FO290" s="32"/>
      <c r="FP290" s="32"/>
      <c r="FQ290" s="32"/>
      <c r="FR290" s="32"/>
      <c r="FS290" s="32"/>
      <c r="FT290" s="32"/>
      <c r="FU290" s="32"/>
      <c r="FV290" s="32"/>
      <c r="FW290" s="32"/>
      <c r="FX290" s="32"/>
      <c r="FY290" s="32"/>
      <c r="FZ290" s="32"/>
      <c r="GA290" s="32"/>
      <c r="GB290" s="32"/>
      <c r="GC290" s="32"/>
      <c r="GD290" s="32"/>
      <c r="GE290" s="32"/>
      <c r="GF290" s="32"/>
      <c r="GG290" s="32"/>
      <c r="GH290" s="32"/>
      <c r="GI290" s="32"/>
      <c r="GJ290" s="32"/>
      <c r="GK290" s="32"/>
      <c r="GL290" s="32"/>
      <c r="GM290" s="32"/>
      <c r="GN290" s="32"/>
      <c r="GO290" s="32"/>
      <c r="GP290" s="32"/>
      <c r="GQ290" s="32"/>
      <c r="GR290" s="32"/>
      <c r="GS290" s="32"/>
      <c r="GT290" s="32"/>
      <c r="GU290" s="32"/>
      <c r="GV290" s="32"/>
      <c r="GW290" s="32"/>
      <c r="GX290" s="32"/>
      <c r="GY290" s="32"/>
      <c r="GZ290" s="32"/>
      <c r="HA290" s="32"/>
      <c r="HB290" s="32"/>
      <c r="HC290" s="32"/>
      <c r="HD290" s="32"/>
      <c r="HE290" s="32"/>
      <c r="HF290" s="32"/>
      <c r="HG290" s="32"/>
      <c r="HH290" s="32"/>
      <c r="HI290" s="32"/>
      <c r="HJ290" s="32"/>
      <c r="HK290" s="32"/>
      <c r="HL290" s="32"/>
      <c r="HM290" s="32"/>
      <c r="HN290" s="32"/>
      <c r="HO290" s="32"/>
      <c r="HP290" s="32"/>
      <c r="HQ290" s="32"/>
      <c r="HR290" s="32"/>
      <c r="HS290" s="32"/>
      <c r="HT290" s="32"/>
      <c r="HU290" s="32"/>
      <c r="HV290" s="32"/>
      <c r="HW290" s="32"/>
      <c r="HX290" s="32"/>
      <c r="HY290" s="32"/>
      <c r="HZ290" s="32"/>
      <c r="IA290" s="32"/>
      <c r="IB290" s="32"/>
      <c r="IC290" s="32"/>
      <c r="ID290" s="32"/>
      <c r="IE290" s="32"/>
      <c r="IF290" s="32"/>
      <c r="IG290" s="32"/>
      <c r="IH290" s="32"/>
      <c r="II290" s="32"/>
      <c r="IJ290" s="32"/>
      <c r="IK290" s="32"/>
      <c r="IL290" s="32"/>
      <c r="IM290" s="32"/>
      <c r="IN290" s="32"/>
      <c r="IO290" s="32"/>
      <c r="IP290" s="32"/>
      <c r="IQ290" s="32"/>
      <c r="IR290" s="32"/>
      <c r="IS290" s="32"/>
      <c r="IT290" s="32"/>
      <c r="IU290" s="32"/>
      <c r="IV290" s="32"/>
    </row>
    <row r="291" spans="1:256" x14ac:dyDescent="0.25">
      <c r="M291" s="32"/>
    </row>
    <row r="292" spans="1:256" x14ac:dyDescent="0.25">
      <c r="M292" s="32"/>
    </row>
    <row r="293" spans="1:256" x14ac:dyDescent="0.25">
      <c r="M293" s="32"/>
    </row>
    <row r="294" spans="1:256" x14ac:dyDescent="0.25">
      <c r="M294" s="32"/>
    </row>
    <row r="295" spans="1:256" x14ac:dyDescent="0.25">
      <c r="M295" s="32"/>
    </row>
    <row r="296" spans="1:256" x14ac:dyDescent="0.25">
      <c r="M296" s="32"/>
    </row>
    <row r="297" spans="1:256" x14ac:dyDescent="0.25">
      <c r="M297" s="32"/>
    </row>
    <row r="298" spans="1:256" x14ac:dyDescent="0.25">
      <c r="M298" s="32"/>
    </row>
    <row r="299" spans="1:256" x14ac:dyDescent="0.25">
      <c r="M299" s="32"/>
    </row>
    <row r="300" spans="1:256" x14ac:dyDescent="0.25"/>
    <row r="301" spans="1:256" x14ac:dyDescent="0.25"/>
    <row r="302" spans="1:256" x14ac:dyDescent="0.25"/>
    <row r="303" spans="1:256" x14ac:dyDescent="0.25"/>
    <row r="304" spans="1:256"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sheetData>
  <sheetProtection formatCells="0" formatColumns="0" formatRows="0" selectLockedCells="1" sort="0"/>
  <dataConsolidate/>
  <mergeCells count="48">
    <mergeCell ref="C18:F18"/>
    <mergeCell ref="C20:F20"/>
    <mergeCell ref="C21:F21"/>
    <mergeCell ref="Q21:T21"/>
    <mergeCell ref="Q17:T17"/>
    <mergeCell ref="C17:F17"/>
    <mergeCell ref="J21:M21"/>
    <mergeCell ref="J19:M19"/>
    <mergeCell ref="Q5:S5"/>
    <mergeCell ref="Q7:S7"/>
    <mergeCell ref="Q8:T8"/>
    <mergeCell ref="Q9:T9"/>
    <mergeCell ref="Q23:T23"/>
    <mergeCell ref="Q11:T11"/>
    <mergeCell ref="Q19:T19"/>
    <mergeCell ref="Q20:T20"/>
    <mergeCell ref="A2:L2"/>
    <mergeCell ref="C7:F7"/>
    <mergeCell ref="C10:F10"/>
    <mergeCell ref="I7:L7"/>
    <mergeCell ref="C5:D5"/>
    <mergeCell ref="I8:L8"/>
    <mergeCell ref="C8:F8"/>
    <mergeCell ref="E5:F5"/>
    <mergeCell ref="I9:L9"/>
    <mergeCell ref="C11:F11"/>
    <mergeCell ref="I10:L10"/>
    <mergeCell ref="I11:L11"/>
    <mergeCell ref="C32:M33"/>
    <mergeCell ref="C27:F27"/>
    <mergeCell ref="C28:F28"/>
    <mergeCell ref="C29:F29"/>
    <mergeCell ref="J28:M28"/>
    <mergeCell ref="J29:M29"/>
    <mergeCell ref="C26:F26"/>
    <mergeCell ref="J17:M17"/>
    <mergeCell ref="J18:M18"/>
    <mergeCell ref="C22:F22"/>
    <mergeCell ref="C24:F24"/>
    <mergeCell ref="C12:F12"/>
    <mergeCell ref="C13:F13"/>
    <mergeCell ref="J25:M25"/>
    <mergeCell ref="J26:M26"/>
    <mergeCell ref="Q10:T10"/>
    <mergeCell ref="Q24:T24"/>
    <mergeCell ref="Q26:T33"/>
    <mergeCell ref="J22:M22"/>
    <mergeCell ref="J24:M24"/>
  </mergeCells>
  <phoneticPr fontId="2" type="noConversion"/>
  <conditionalFormatting sqref="C8:F8 I9:L10 C24:F24">
    <cfRule type="containsBlanks" dxfId="3" priority="30" stopIfTrue="1">
      <formula>LEN(TRIM(C8))=0</formula>
    </cfRule>
  </conditionalFormatting>
  <conditionalFormatting sqref="D37:D111">
    <cfRule type="expression" dxfId="2" priority="1" stopIfTrue="1">
      <formula>AND(D37="",NOT(ISBLANK(C37)))</formula>
    </cfRule>
  </conditionalFormatting>
  <conditionalFormatting sqref="Q19:T19">
    <cfRule type="expression" dxfId="1" priority="10" stopIfTrue="1">
      <formula>"Q19="""""</formula>
    </cfRule>
  </conditionalFormatting>
  <conditionalFormatting sqref="Q19:T20">
    <cfRule type="containsBlanks" dxfId="0" priority="8" stopIfTrue="1">
      <formula>LEN(TRIM(Q19))=0</formula>
    </cfRule>
  </conditionalFormatting>
  <dataValidations count="19">
    <dataValidation allowBlank="1" sqref="C112 B17:B18 V112" xr:uid="{00000000-0002-0000-0000-000000000000}"/>
    <dataValidation type="list" allowBlank="1" showInputMessage="1" showErrorMessage="1" sqref="S112 F112" xr:uid="{00000000-0002-0000-0000-000001000000}">
      <formula1>#REF!</formula1>
    </dataValidation>
    <dataValidation type="whole" allowBlank="1" showInputMessage="1" showErrorMessage="1" errorTitle="Relative Maturity Validation" error="The value you have typed for maturity is not within a normal range._x000a__x000a_Please double check your data, and make any needed corrections." sqref="E112" xr:uid="{00000000-0002-0000-0000-000002000000}">
      <formula1>75</formula1>
      <formula2>125</formula2>
    </dataValidation>
    <dataValidation type="list" allowBlank="1" showInputMessage="1" showErrorMessage="1" sqref="J31:M31" xr:uid="{00000000-0002-0000-0000-000003000000}">
      <formula1>$D$116:$D$118</formula1>
    </dataValidation>
    <dataValidation type="decimal" errorStyle="warning" allowBlank="1" showInputMessage="1" showErrorMessage="1" errorTitle="Moisture Validation" error="The value you have typed in for moisture is not in a normal range._x000a__x000a_Please double check that the value you have entered is correct." sqref="M37:M112" xr:uid="{00000000-0002-0000-0000-000004000000}">
      <formula1>8</formula1>
      <formula2>39.9</formula2>
    </dataValidation>
    <dataValidation type="decimal" allowBlank="1" showInputMessage="1" showErrorMessage="1" errorTitle="Test Weight Validation" error="The value you have entered for Test Weight is not in a normal range._x000a__x000a_Please double check the value you have entered." sqref="N37:N112" xr:uid="{00000000-0002-0000-0000-000005000000}">
      <formula1>50</formula1>
      <formula2>66</formula2>
    </dataValidation>
    <dataValidation type="whole" errorStyle="warning" allowBlank="1" showErrorMessage="1" errorTitle="Validation EarCount Plant Count" error="Ear Count or Plant Count value that you just entered is not within a normal range. _x000a__x000a_Please double check the value you have entered." sqref="I37:J112" xr:uid="{00000000-0002-0000-0000-000006000000}">
      <formula1>20000</formula1>
      <formula2>50000</formula2>
    </dataValidation>
    <dataValidation type="list" allowBlank="1" showInputMessage="1" showErrorMessage="1" sqref="S37:S111" xr:uid="{00000000-0002-0000-0000-000007000000}">
      <formula1>$K$116:$K$119</formula1>
    </dataValidation>
    <dataValidation allowBlank="1" showInputMessage="1" showErrorMessage="1" error="WWS = Wyffels Works Site_x000a_OT = Other or Third Party Plot_x000a_SBS = Side-by-Side" sqref="Q21" xr:uid="{00000000-0002-0000-0000-000008000000}"/>
    <dataValidation type="whole" errorStyle="information" allowBlank="1" showErrorMessage="1" errorTitle="Data Entry Error" error="Please enter ONLY NUMBERS between 1 and 50." sqref="C24:F24" xr:uid="{00000000-0002-0000-0000-000009000000}">
      <formula1>0</formula1>
      <formula2>50</formula2>
    </dataValidation>
    <dataValidation type="list" allowBlank="1" showErrorMessage="1" error="Choose from Soybeans, Corn, Wheat, Other, or leave blank if previous crop is unknown." sqref="C21:F21" xr:uid="{00000000-0002-0000-0000-00000A000000}">
      <formula1>$H$117:$H$120</formula1>
    </dataValidation>
    <dataValidation type="list" allowBlank="1" showErrorMessage="1" error="Choose from the following list. If the soil type is unknown, then leave blank." sqref="C26:F26" xr:uid="{00000000-0002-0000-0000-00000B000000}">
      <formula1>$B$117:$B$123</formula1>
    </dataValidation>
    <dataValidation type="list" allowBlank="1" showErrorMessage="1" error="Choose from the following list. If the tillage meathod is unknown, then leave blank." sqref="C27:F27" xr:uid="{00000000-0002-0000-0000-00000C000000}">
      <formula1>$E$117:$E$120</formula1>
    </dataValidation>
    <dataValidation type="list" allowBlank="1" showErrorMessage="1" error="Select Cancel, then choose from the following list. If the drainage is unknown, then leave blank." sqref="C28:F28" xr:uid="{00000000-0002-0000-0000-00000D000000}">
      <formula1>$G$117:$G$120</formula1>
    </dataValidation>
    <dataValidation type="list" allowBlank="1" showErrorMessage="1" error="Choose yes or no." sqref="C29:F29 J28:M29" xr:uid="{00000000-0002-0000-0000-00000E000000}">
      <formula1>$D$117:$D$118</formula1>
    </dataValidation>
    <dataValidation type="list" allowBlank="1" showInputMessage="1" showErrorMessage="1" sqref="J21:M21" xr:uid="{00000000-0002-0000-0000-00000F000000}">
      <formula1>$I$117:$I$120</formula1>
    </dataValidation>
    <dataValidation type="whole" allowBlank="1" showInputMessage="1" showErrorMessage="1" error="WWS = Wyffels Works Site_x000a_OT = Other or Third Party Plot_x000a_SBS = Side-by-Side" sqref="Q17:T17" xr:uid="{00000000-0002-0000-0000-000010000000}">
      <formula1>2000</formula1>
      <formula2>2020</formula2>
    </dataValidation>
    <dataValidation type="list" allowBlank="1" showInputMessage="1" showErrorMessage="1" sqref="L5" xr:uid="{00000000-0002-0000-0000-000011000000}">
      <formula1>$D$117:$D$118</formula1>
    </dataValidation>
    <dataValidation type="list" allowBlank="1" showInputMessage="1" showErrorMessage="1" sqref="I10:L10" xr:uid="{00000000-0002-0000-0000-000012000000}">
      <formula1>$M$116:$M$142</formula1>
    </dataValidation>
  </dataValidations>
  <hyperlinks>
    <hyperlink ref="Q11" r:id="rId1" xr:uid="{EA9D2F80-FE45-466A-9254-6D12C6E85990}"/>
  </hyperlinks>
  <pageMargins left="0.25" right="0.25" top="0.25" bottom="0.25" header="0.5" footer="0.5"/>
  <pageSetup orientation="portrait"/>
  <headerFooter alignWithMargins="0"/>
  <ignoredErrors>
    <ignoredError sqref="Q8:T8 P37:Q37 D87:D111 Q38:Q49 Q25:T25 Q22:T22 D59:D60 Q87:Q111 Q52:Q60"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indexed="42"/>
    <pageSetUpPr fitToPage="1"/>
  </sheetPr>
  <dimension ref="A1:CA97"/>
  <sheetViews>
    <sheetView tabSelected="1" workbookViewId="0">
      <pane ySplit="12" topLeftCell="A13" activePane="bottomLeft" state="frozen"/>
      <selection pane="bottomLeft" activeCell="G4" sqref="G4:K4"/>
    </sheetView>
  </sheetViews>
  <sheetFormatPr defaultColWidth="8.6640625" defaultRowHeight="13.2" x14ac:dyDescent="0.25"/>
  <cols>
    <col min="1" max="1" width="6.44140625" style="2" bestFit="1" customWidth="1"/>
    <col min="2" max="2" width="15.44140625" style="6" customWidth="1"/>
    <col min="3" max="3" width="4" style="6" customWidth="1"/>
    <col min="4" max="4" width="8" style="6" customWidth="1"/>
    <col min="5" max="5" width="5" style="5" customWidth="1"/>
    <col min="6" max="6" width="6.33203125" style="5" bestFit="1" customWidth="1"/>
    <col min="7" max="7" width="4.6640625" style="1" customWidth="1"/>
    <col min="8" max="8" width="10.109375" style="1" bestFit="1" customWidth="1"/>
    <col min="9" max="9" width="7" style="1" customWidth="1"/>
    <col min="10" max="10" width="7.88671875" style="5" customWidth="1"/>
    <col min="11" max="11" width="2" style="5" customWidth="1"/>
    <col min="12" max="12" width="3.5546875" style="5" customWidth="1"/>
    <col min="13" max="13" width="5.6640625" style="5" customWidth="1"/>
    <col min="14" max="14" width="8.6640625" style="5" bestFit="1" customWidth="1"/>
    <col min="15" max="15" width="4.44140625" style="5" hidden="1" customWidth="1"/>
    <col min="16" max="16" width="2.88671875" style="5" hidden="1" customWidth="1"/>
    <col min="17" max="17" width="7.44140625" style="1" customWidth="1"/>
    <col min="18" max="18" width="7.44140625" style="5" customWidth="1"/>
    <col min="19" max="19" width="2.109375" style="5" customWidth="1"/>
    <col min="20" max="20" width="10.6640625" style="1" customWidth="1"/>
    <col min="21" max="21" width="6.44140625" style="1" customWidth="1"/>
    <col min="22" max="22" width="9.5546875" style="1" customWidth="1"/>
    <col min="23" max="23" width="13.33203125" style="1" customWidth="1"/>
    <col min="24" max="24" width="2.109375" style="2" customWidth="1"/>
    <col min="25" max="16384" width="8.6640625" style="2"/>
  </cols>
  <sheetData>
    <row r="1" spans="1:29" ht="9.75" customHeight="1" x14ac:dyDescent="0.45">
      <c r="A1" s="342"/>
      <c r="B1" s="343"/>
      <c r="C1" s="343"/>
      <c r="D1" s="220"/>
      <c r="E1" s="221"/>
      <c r="F1" s="221"/>
      <c r="G1" s="222"/>
      <c r="H1" s="222"/>
      <c r="I1" s="222"/>
      <c r="J1" s="221"/>
      <c r="K1" s="221"/>
      <c r="L1" s="221"/>
      <c r="M1" s="221"/>
      <c r="N1" s="221"/>
      <c r="O1" s="221"/>
      <c r="P1" s="221"/>
      <c r="Q1" s="222"/>
      <c r="R1" s="221"/>
      <c r="S1" s="221"/>
      <c r="T1" s="222"/>
      <c r="U1" s="222"/>
      <c r="V1" s="222"/>
      <c r="W1" s="222"/>
      <c r="X1" s="223"/>
    </row>
    <row r="2" spans="1:29" ht="14.25" customHeight="1" x14ac:dyDescent="0.45">
      <c r="A2" s="344"/>
      <c r="B2" s="345"/>
      <c r="C2" s="345"/>
      <c r="D2" s="215"/>
      <c r="E2" s="3" t="s">
        <v>1412</v>
      </c>
      <c r="F2" s="3"/>
      <c r="G2" s="214" t="str">
        <f>(IF(ISBLANK(ENTRY!C7),ENTRY!C8,ENTRY!C7&amp;" "&amp;ENTRY!C8))</f>
        <v>Brandon Heiman</v>
      </c>
      <c r="H2" s="214"/>
      <c r="I2" s="214"/>
      <c r="J2" s="214"/>
      <c r="K2" s="214"/>
      <c r="L2" s="349" t="s">
        <v>1493</v>
      </c>
      <c r="M2" s="349"/>
      <c r="N2" s="349"/>
      <c r="O2" s="2"/>
      <c r="P2" s="338">
        <v>45431</v>
      </c>
      <c r="Q2" s="338"/>
      <c r="R2" s="338"/>
      <c r="S2" s="338"/>
      <c r="T2" s="34" t="s">
        <v>1494</v>
      </c>
      <c r="U2" s="323" t="str">
        <f>ENTRY!J17&amp;"-"&amp;ENTRY!J18&amp;"-"&amp;ENTRY!J19</f>
        <v>-0-0</v>
      </c>
      <c r="V2" s="323"/>
      <c r="W2" s="323"/>
      <c r="X2" s="224"/>
    </row>
    <row r="3" spans="1:29" ht="14.25" customHeight="1" x14ac:dyDescent="0.45">
      <c r="A3" s="344"/>
      <c r="B3" s="345"/>
      <c r="C3" s="345"/>
      <c r="D3" s="215"/>
      <c r="E3" s="3" t="s">
        <v>1411</v>
      </c>
      <c r="F3" s="3"/>
      <c r="G3" s="340" t="str">
        <f>IF(ISBLANK(ENTRY!I9),ENTRY!I10,ENTRY!I9&amp;", "&amp;ENTRY!I10)</f>
        <v>Compton, IL</v>
      </c>
      <c r="H3" s="340"/>
      <c r="I3" s="340"/>
      <c r="J3" s="340"/>
      <c r="K3" s="340"/>
      <c r="L3" s="349" t="s">
        <v>251</v>
      </c>
      <c r="M3" s="349"/>
      <c r="N3" s="349"/>
      <c r="O3" s="2"/>
      <c r="P3" s="341">
        <f>IF(ISBLANK(ENTRY!C18),"",ENTRY!C18)</f>
        <v>45585</v>
      </c>
      <c r="Q3" s="341"/>
      <c r="R3" s="341"/>
      <c r="S3" s="341"/>
      <c r="T3" s="34" t="s">
        <v>1468</v>
      </c>
      <c r="U3" s="323" t="str">
        <f>PROPER(IF(ISBLANK(ENTRY!C21),"",ENTRY!C21))</f>
        <v>Soybeans</v>
      </c>
      <c r="V3" s="323"/>
      <c r="W3" s="323"/>
      <c r="X3" s="224"/>
    </row>
    <row r="4" spans="1:29" ht="14.25" customHeight="1" x14ac:dyDescent="0.3">
      <c r="A4" s="225"/>
      <c r="E4" s="3" t="s">
        <v>1413</v>
      </c>
      <c r="F4" s="3"/>
      <c r="G4" s="340" t="str">
        <f>ENTRY!Q20</f>
        <v>Lee</v>
      </c>
      <c r="H4" s="340"/>
      <c r="I4" s="340"/>
      <c r="J4" s="340"/>
      <c r="K4" s="340"/>
      <c r="L4" s="3"/>
      <c r="M4" s="349" t="s">
        <v>1288</v>
      </c>
      <c r="N4" s="349"/>
      <c r="O4" s="2"/>
      <c r="P4" s="339">
        <f>IF(ISBLANK(ENTRY!C20),"",ENTRY!C20)</f>
        <v>35600</v>
      </c>
      <c r="Q4" s="340"/>
      <c r="R4" s="340"/>
      <c r="S4" s="340"/>
      <c r="T4" s="34" t="s">
        <v>1316</v>
      </c>
      <c r="U4" s="323" t="str">
        <f>PROPER(ENTRY!J21)</f>
        <v/>
      </c>
      <c r="V4" s="323"/>
      <c r="W4" s="323"/>
      <c r="X4" s="224"/>
      <c r="AC4" s="210" t="s">
        <v>3312</v>
      </c>
    </row>
    <row r="5" spans="1:29" ht="14.25" customHeight="1" x14ac:dyDescent="0.25">
      <c r="A5" s="225"/>
      <c r="E5" s="3"/>
      <c r="F5" s="3"/>
      <c r="G5" s="19"/>
      <c r="H5" s="19"/>
      <c r="I5" s="34" t="s">
        <v>1287</v>
      </c>
      <c r="J5" s="350">
        <f>Zone</f>
        <v>14</v>
      </c>
      <c r="K5" s="350"/>
      <c r="L5" s="3"/>
      <c r="M5" s="349" t="s">
        <v>1403</v>
      </c>
      <c r="N5" s="349"/>
      <c r="O5" s="2"/>
      <c r="P5" s="192" t="str">
        <f>PROPER(IF(ISBLANK(ENTRY!C28),"",ENTRY!C28))</f>
        <v>Well Drained</v>
      </c>
      <c r="Q5" s="216" t="str">
        <f>Drainage</f>
        <v>Well drained</v>
      </c>
      <c r="R5" s="216"/>
      <c r="S5" s="52"/>
      <c r="T5" s="34" t="s">
        <v>1317</v>
      </c>
      <c r="U5" s="323" t="str">
        <f>PROPER(ENTRY!J22)</f>
        <v/>
      </c>
      <c r="V5" s="323"/>
      <c r="W5" s="323"/>
      <c r="X5" s="224"/>
    </row>
    <row r="6" spans="1:29" ht="14.25" customHeight="1" x14ac:dyDescent="0.25">
      <c r="A6" s="346" t="str">
        <f>IF(ISBLANK(ENTRY!Q9),"",(ENTRY!Q9))</f>
        <v/>
      </c>
      <c r="B6" s="347"/>
      <c r="F6" s="3"/>
      <c r="G6" s="19"/>
      <c r="H6" s="349" t="s">
        <v>1410</v>
      </c>
      <c r="I6" s="349"/>
      <c r="J6" s="350">
        <f>ENTRY!Q19</f>
        <v>0</v>
      </c>
      <c r="K6" s="350"/>
      <c r="L6" s="3"/>
      <c r="M6" s="349" t="s">
        <v>1290</v>
      </c>
      <c r="N6" s="349"/>
      <c r="O6" s="2"/>
      <c r="P6" s="192" t="str">
        <f>PROPER(IF(ISBLANK(ENTRY!C27),"",ENTRY!C27))</f>
        <v>Conventional</v>
      </c>
      <c r="Q6" s="216" t="str">
        <f>Preplant_Tillage</f>
        <v>Conventional</v>
      </c>
      <c r="R6" s="216"/>
      <c r="S6" s="52"/>
      <c r="T6" s="34" t="s">
        <v>1469</v>
      </c>
      <c r="U6" s="322" t="str">
        <f>PROPER(ENTRY!C22)</f>
        <v xml:space="preserve"> </v>
      </c>
      <c r="V6" s="323"/>
      <c r="W6" s="323"/>
      <c r="X6" s="224"/>
    </row>
    <row r="7" spans="1:29" ht="14.25" customHeight="1" x14ac:dyDescent="0.25">
      <c r="A7" s="351"/>
      <c r="B7" s="352"/>
      <c r="E7" s="3" t="s">
        <v>1289</v>
      </c>
      <c r="F7" s="3"/>
      <c r="G7" s="191">
        <f>IF(Row_Width="","",Row_Width)</f>
        <v>30</v>
      </c>
      <c r="H7" s="214"/>
      <c r="I7" s="34" t="s">
        <v>1467</v>
      </c>
      <c r="J7" s="355">
        <f>(AVGRowsPerPlot*Row_Width)/12*AVGRowLength/45360</f>
        <v>0.20890452140452143</v>
      </c>
      <c r="K7" s="355"/>
      <c r="L7" s="349" t="s">
        <v>1291</v>
      </c>
      <c r="M7" s="349"/>
      <c r="N7" s="349"/>
      <c r="O7" s="360" t="str">
        <f>PROPER(IF(ISBLANK(ENTRY!C26),"",ENTRY!C26))</f>
        <v>Silt Loam</v>
      </c>
      <c r="P7" s="361"/>
      <c r="Q7" s="361"/>
      <c r="R7" s="361"/>
      <c r="S7" s="19"/>
      <c r="T7" s="34" t="s">
        <v>1294</v>
      </c>
      <c r="U7" s="337" t="str">
        <f>PROPER(IF(ISBLANK(ENTRY!#REF!),"",Herbicide1&amp;" "&amp;Herbicide2&amp;" "&amp;Herbicide3))</f>
        <v xml:space="preserve">  </v>
      </c>
      <c r="V7" s="337"/>
      <c r="W7" s="337"/>
      <c r="X7" s="224"/>
    </row>
    <row r="8" spans="1:29" ht="14.25" customHeight="1" x14ac:dyDescent="0.25">
      <c r="A8" s="356"/>
      <c r="B8" s="357"/>
      <c r="C8" s="357"/>
      <c r="D8" s="357"/>
      <c r="E8" s="198"/>
      <c r="F8" s="198"/>
      <c r="G8" s="198"/>
      <c r="H8" s="198"/>
      <c r="I8" s="198"/>
      <c r="J8" s="198"/>
      <c r="K8" s="198"/>
      <c r="L8" s="198"/>
      <c r="M8" s="198"/>
      <c r="N8" s="198"/>
      <c r="O8" s="198"/>
      <c r="P8" s="198"/>
      <c r="Q8" s="198"/>
      <c r="R8" s="198"/>
      <c r="T8" s="34" t="s">
        <v>1404</v>
      </c>
      <c r="U8" s="324" t="str">
        <f>IF(ISBLANK(ENTRY!J28),"",ENTRY!J28)</f>
        <v/>
      </c>
      <c r="V8" s="325"/>
      <c r="W8" s="325"/>
      <c r="X8" s="224"/>
    </row>
    <row r="9" spans="1:29" ht="13.5" customHeight="1" x14ac:dyDescent="0.25">
      <c r="A9" s="356"/>
      <c r="B9" s="357"/>
      <c r="C9" s="357"/>
      <c r="D9" s="357"/>
      <c r="E9" s="198"/>
      <c r="F9" s="367" t="s">
        <v>1279</v>
      </c>
      <c r="G9" s="367"/>
      <c r="H9" s="368" t="str">
        <f>IF(ISBLANK(ENTRY!C32)," ",ENTRY!C32)</f>
        <v xml:space="preserve"> </v>
      </c>
      <c r="I9" s="369"/>
      <c r="J9" s="369"/>
      <c r="K9" s="369"/>
      <c r="L9" s="369"/>
      <c r="M9" s="369"/>
      <c r="N9" s="369"/>
      <c r="O9" s="369"/>
      <c r="P9" s="369"/>
      <c r="Q9" s="369"/>
      <c r="R9" s="370"/>
      <c r="T9" s="34" t="s">
        <v>3311</v>
      </c>
      <c r="U9" s="325" t="str">
        <f>IF(ISBLANK(ENTRY!J29),"",ENTRY!J29)</f>
        <v/>
      </c>
      <c r="V9" s="325"/>
      <c r="W9" s="325"/>
      <c r="X9" s="224"/>
    </row>
    <row r="10" spans="1:29" x14ac:dyDescent="0.25">
      <c r="A10" s="358"/>
      <c r="B10" s="359"/>
      <c r="C10" s="359"/>
      <c r="D10" s="359"/>
      <c r="E10" s="226"/>
      <c r="F10" s="226"/>
      <c r="G10" s="226"/>
      <c r="H10" s="371"/>
      <c r="I10" s="372"/>
      <c r="J10" s="372"/>
      <c r="K10" s="372"/>
      <c r="L10" s="372"/>
      <c r="M10" s="372"/>
      <c r="N10" s="372"/>
      <c r="O10" s="372"/>
      <c r="P10" s="372"/>
      <c r="Q10" s="372"/>
      <c r="R10" s="373"/>
      <c r="S10" s="209"/>
      <c r="T10" s="227"/>
      <c r="U10" s="227"/>
      <c r="V10" s="227"/>
      <c r="W10" s="227"/>
      <c r="X10" s="228"/>
    </row>
    <row r="11" spans="1:29" ht="8.25" customHeight="1" thickBot="1" x14ac:dyDescent="0.3"/>
    <row r="12" spans="1:29" s="4" customFormat="1" ht="29.25" customHeight="1" thickTop="1" thickBot="1" x14ac:dyDescent="0.3">
      <c r="A12" s="181" t="s">
        <v>1399</v>
      </c>
      <c r="B12" s="182" t="s">
        <v>1293</v>
      </c>
      <c r="C12" s="348" t="s">
        <v>1285</v>
      </c>
      <c r="D12" s="348"/>
      <c r="E12" s="348" t="s">
        <v>1286</v>
      </c>
      <c r="F12" s="348"/>
      <c r="G12" s="182" t="s">
        <v>1405</v>
      </c>
      <c r="H12" s="182" t="s">
        <v>1401</v>
      </c>
      <c r="I12" s="182" t="s">
        <v>2709</v>
      </c>
      <c r="J12" s="182" t="s">
        <v>2711</v>
      </c>
      <c r="K12" s="348" t="s">
        <v>1407</v>
      </c>
      <c r="L12" s="348"/>
      <c r="M12" s="182" t="s">
        <v>1415</v>
      </c>
      <c r="N12" s="182" t="s">
        <v>1265</v>
      </c>
      <c r="O12" s="348" t="s">
        <v>1408</v>
      </c>
      <c r="P12" s="348"/>
      <c r="Q12" s="182" t="s">
        <v>1409</v>
      </c>
      <c r="R12" s="348" t="s">
        <v>2633</v>
      </c>
      <c r="S12" s="348"/>
      <c r="T12" s="193" t="s">
        <v>2634</v>
      </c>
      <c r="U12" s="183" t="s">
        <v>1406</v>
      </c>
      <c r="V12" s="182" t="s">
        <v>2710</v>
      </c>
      <c r="W12" s="348" t="s">
        <v>1454</v>
      </c>
      <c r="X12" s="365"/>
    </row>
    <row r="13" spans="1:29" s="4" customFormat="1" ht="15.45" customHeight="1" thickTop="1" thickBot="1" x14ac:dyDescent="0.3">
      <c r="A13" s="229">
        <f>IF(ISBLANK(ENTRY!A37),"",ENTRY!A37)</f>
        <v>1</v>
      </c>
      <c r="B13" s="230" t="str">
        <f>IF(ISBLANK(ENTRY!B37),"",ENTRY!B37)</f>
        <v>Dekalb</v>
      </c>
      <c r="C13" s="354" t="str">
        <f>IF(ISBLANK(ENTRY!C37),"",ENTRY!C37)</f>
        <v>104-08</v>
      </c>
      <c r="D13" s="354"/>
      <c r="E13" s="364" t="str">
        <f>IF(ISBLANK(ENTRY!D37),"",ENTRY!D37)</f>
        <v>VT4</v>
      </c>
      <c r="F13" s="364"/>
      <c r="G13" s="231">
        <f>IF(ISBLANK(ENTRY!E37),"",ENTRY!E37)</f>
        <v>104</v>
      </c>
      <c r="H13" s="231" t="str">
        <f>IF(ISBLANK(ENTRY!F37),"",ENTRY!F37)</f>
        <v/>
      </c>
      <c r="I13" s="231">
        <f>IF(ISBLANK(ENTRY!G37),"",ENTRY!G37)</f>
        <v>6</v>
      </c>
      <c r="J13" s="232">
        <f>IF(ISBLANK(ENTRY!H37),"",ENTRY!H37)</f>
        <v>652</v>
      </c>
      <c r="K13" s="353">
        <f>IF(ISBLANK(ENTRY!M37),"",ENTRY!M37)</f>
        <v>15.1</v>
      </c>
      <c r="L13" s="353"/>
      <c r="M13" s="232">
        <f>IF(ISBLANK(ENTRY!N37),"",ENTRY!N37)</f>
        <v>58.1</v>
      </c>
      <c r="N13" s="233">
        <f>IF(ISBLANK(ENTRY!O37),"",ENTRY!O37)</f>
        <v>3134</v>
      </c>
      <c r="O13" s="374" t="str">
        <f>IF(ENTRY!I37&gt;0,ENTRY!I37,"")</f>
        <v/>
      </c>
      <c r="P13" s="374"/>
      <c r="Q13" s="234" t="str">
        <f>IF(ENTRY!J37&gt;0,ENTRY!J37,"")</f>
        <v/>
      </c>
      <c r="R13" s="366" t="str">
        <f>IF(ISBLANK(ENTRY!K37),"",ENTRY!K37)</f>
        <v/>
      </c>
      <c r="S13" s="366"/>
      <c r="T13" s="235" t="str">
        <f>IF(ISBLANK(ENTRY!L37),"",ENTRY!L37)</f>
        <v/>
      </c>
      <c r="U13" s="236">
        <f>IF(ISBLANK(ENTRY!Q37),"",ENTRY!Q37)</f>
        <v>247.9</v>
      </c>
      <c r="V13" s="237">
        <f>IF(ISBLANK(ENTRY!P37),"",ENTRY!P37)</f>
        <v>990.9</v>
      </c>
      <c r="W13" s="284">
        <f>ENTRY!T37</f>
        <v>0</v>
      </c>
      <c r="X13" s="285"/>
    </row>
    <row r="14" spans="1:29" s="4" customFormat="1" ht="15.45" customHeight="1" thickTop="1" thickBot="1" x14ac:dyDescent="0.3">
      <c r="A14" s="76">
        <f>IF(ISBLANK(ENTRY!A38),"",ENTRY!A38)</f>
        <v>2</v>
      </c>
      <c r="B14" s="77" t="str">
        <f>IF(ISBLANK(ENTRY!B38),"",ENTRY!B38)</f>
        <v>Dekalb</v>
      </c>
      <c r="C14" s="362" t="str">
        <f>IF(ISBLANK(ENTRY!C38),"",ENTRY!C38)</f>
        <v>105-35</v>
      </c>
      <c r="D14" s="363"/>
      <c r="E14" s="280" t="str">
        <f>IF(ISBLANK(ENTRY!D38),"",ENTRY!D38)</f>
        <v>VT2</v>
      </c>
      <c r="F14" s="280"/>
      <c r="G14" s="78">
        <f>IF(ISBLANK(ENTRY!E38),"",ENTRY!E38)</f>
        <v>105</v>
      </c>
      <c r="H14" s="78" t="str">
        <f>IF(ISBLANK(ENTRY!F38),"",ENTRY!F38)</f>
        <v/>
      </c>
      <c r="I14" s="78">
        <f>IF(ISBLANK(ENTRY!G38),"",ENTRY!G38)</f>
        <v>6</v>
      </c>
      <c r="J14" s="211">
        <f>IF(ISBLANK(ENTRY!H38),"",ENTRY!H38)</f>
        <v>650</v>
      </c>
      <c r="K14" s="281">
        <f>IF(ISBLANK(ENTRY!M38),"",ENTRY!M38)</f>
        <v>14.3</v>
      </c>
      <c r="L14" s="281"/>
      <c r="M14" s="211">
        <f>IF(ISBLANK(ENTRY!N38),"",ENTRY!N38)</f>
        <v>57.2</v>
      </c>
      <c r="N14" s="213">
        <f>IF(ISBLANK(ENTRY!O38),"",ENTRY!O38)</f>
        <v>3436</v>
      </c>
      <c r="O14" s="282" t="str">
        <f>IF(ENTRY!I38&gt;0,ENTRY!I38,"")</f>
        <v/>
      </c>
      <c r="P14" s="282"/>
      <c r="Q14" s="212" t="str">
        <f>IF(ENTRY!J38&gt;0,ENTRY!J38,"")</f>
        <v/>
      </c>
      <c r="R14" s="283" t="str">
        <f>IF(ISBLANK(ENTRY!K38),"",ENTRY!K38)</f>
        <v/>
      </c>
      <c r="S14" s="283"/>
      <c r="T14" s="195" t="str">
        <f>IF(ISBLANK(ENTRY!L38),"",ENTRY!L38)</f>
        <v/>
      </c>
      <c r="U14" s="79">
        <f>IF(ISBLANK(ENTRY!Q38),"",ENTRY!Q38)</f>
        <v>275.20000000000005</v>
      </c>
      <c r="V14" s="80">
        <f>IF(ISBLANK(ENTRY!P38),"",ENTRY!P38)</f>
        <v>1100.8</v>
      </c>
      <c r="W14" s="284">
        <f>ENTRY!T38</f>
        <v>0</v>
      </c>
      <c r="X14" s="285"/>
    </row>
    <row r="15" spans="1:29" s="4" customFormat="1" ht="15.45" customHeight="1" thickTop="1" thickBot="1" x14ac:dyDescent="0.3">
      <c r="A15" s="81">
        <f>IF(ISBLANK(ENTRY!A39),"",ENTRY!A39)</f>
        <v>3</v>
      </c>
      <c r="B15" s="82" t="str">
        <f>IF(ISBLANK(ENTRY!B39),"",ENTRY!B39)</f>
        <v>Dekalb</v>
      </c>
      <c r="C15" s="336" t="str">
        <f>IF(ISBLANK(ENTRY!C39),"",ENTRY!C39)</f>
        <v>56-26</v>
      </c>
      <c r="D15" s="336"/>
      <c r="E15" s="298" t="str">
        <f>IF(ISBLANK(ENTRY!D39),"",ENTRY!D39)</f>
        <v>TRE</v>
      </c>
      <c r="F15" s="298"/>
      <c r="G15" s="83">
        <f>IF(ISBLANK(ENTRY!E39),"",ENTRY!E39)</f>
        <v>106</v>
      </c>
      <c r="H15" s="83" t="str">
        <f>IF(ISBLANK(ENTRY!F39),"",ENTRY!F39)</f>
        <v/>
      </c>
      <c r="I15" s="83">
        <f>IF(ISBLANK(ENTRY!G39),"",ENTRY!G39)</f>
        <v>6</v>
      </c>
      <c r="J15" s="85">
        <f>IF(ISBLANK(ENTRY!H39),"",ENTRY!H39)</f>
        <v>648</v>
      </c>
      <c r="K15" s="296">
        <f>IF(ISBLANK(ENTRY!M39),"",ENTRY!M39)</f>
        <v>14.5</v>
      </c>
      <c r="L15" s="296"/>
      <c r="M15" s="85">
        <f>IF(ISBLANK(ENTRY!N39),"",ENTRY!N39)</f>
        <v>56.5</v>
      </c>
      <c r="N15" s="84">
        <f>IF(ISBLANK(ENTRY!O39),"",ENTRY!O39)</f>
        <v>3450</v>
      </c>
      <c r="O15" s="294" t="str">
        <f>IF(ENTRY!I39&gt;0,ENTRY!I39,"")</f>
        <v/>
      </c>
      <c r="P15" s="294"/>
      <c r="Q15" s="86" t="str">
        <f>IF(ENTRY!J39&gt;0,ENTRY!J39,"")</f>
        <v/>
      </c>
      <c r="R15" s="303" t="str">
        <f>IF(ISBLANK(ENTRY!K39),"",ENTRY!K39)</f>
        <v/>
      </c>
      <c r="S15" s="303"/>
      <c r="T15" s="196" t="str">
        <f>IF(ISBLANK(ENTRY!L39),"",ENTRY!L39)</f>
        <v/>
      </c>
      <c r="U15" s="87">
        <f>IF(ISBLANK(ENTRY!Q39),"",ENTRY!Q39)</f>
        <v>276.60000000000002</v>
      </c>
      <c r="V15" s="88">
        <f>IF(ISBLANK(ENTRY!P39),"",ENTRY!P39)</f>
        <v>1106.4000000000001</v>
      </c>
      <c r="W15" s="284">
        <f>ENTRY!T39</f>
        <v>0</v>
      </c>
      <c r="X15" s="285"/>
    </row>
    <row r="16" spans="1:29" s="4" customFormat="1" ht="15.45" customHeight="1" thickTop="1" thickBot="1" x14ac:dyDescent="0.3">
      <c r="A16" s="76">
        <f>IF(ISBLANK(ENTRY!A40),"",ENTRY!A40)</f>
        <v>4</v>
      </c>
      <c r="B16" s="77" t="str">
        <f>IF(ISBLANK(ENTRY!B40),"",ENTRY!B40)</f>
        <v>Dekalb</v>
      </c>
      <c r="C16" s="335" t="str">
        <f>IF(ISBLANK(ENTRY!C40),"",ENTRY!C40)</f>
        <v>106-98</v>
      </c>
      <c r="D16" s="335"/>
      <c r="E16" s="280" t="str">
        <f>IF(ISBLANK(ENTRY!D40),"",ENTRY!D40)</f>
        <v>VT4</v>
      </c>
      <c r="F16" s="280"/>
      <c r="G16" s="78">
        <f>IF(ISBLANK(ENTRY!E40),"",ENTRY!E40)</f>
        <v>106</v>
      </c>
      <c r="H16" s="78" t="str">
        <f>IF(ISBLANK(ENTRY!F40),"",ENTRY!F40)</f>
        <v/>
      </c>
      <c r="I16" s="78">
        <f>IF(ISBLANK(ENTRY!G40),"",ENTRY!G40)</f>
        <v>6</v>
      </c>
      <c r="J16" s="211">
        <f>IF(ISBLANK(ENTRY!H40),"",ENTRY!H40)</f>
        <v>646</v>
      </c>
      <c r="K16" s="281">
        <f>IF(ISBLANK(ENTRY!M40),"",ENTRY!M40)</f>
        <v>15.3</v>
      </c>
      <c r="L16" s="281"/>
      <c r="M16" s="211">
        <f>IF(ISBLANK(ENTRY!N40),"",ENTRY!N40)</f>
        <v>59</v>
      </c>
      <c r="N16" s="213">
        <f>IF(ISBLANK(ENTRY!O40),"",ENTRY!O40)</f>
        <v>3524</v>
      </c>
      <c r="O16" s="282" t="str">
        <f>IF(ENTRY!I40&gt;0,ENTRY!I40,"")</f>
        <v/>
      </c>
      <c r="P16" s="282"/>
      <c r="Q16" s="212" t="str">
        <f>IF(ENTRY!J40&gt;0,ENTRY!J40,"")</f>
        <v/>
      </c>
      <c r="R16" s="283" t="str">
        <f>IF(ISBLANK(ENTRY!K40),"",ENTRY!K40)</f>
        <v/>
      </c>
      <c r="S16" s="283"/>
      <c r="T16" s="195" t="str">
        <f>IF(ISBLANK(ENTRY!L40),"",ENTRY!L40)</f>
        <v/>
      </c>
      <c r="U16" s="79">
        <f>IF(ISBLANK(ENTRY!Q40),"",ENTRY!Q40)</f>
        <v>280.70000000000005</v>
      </c>
      <c r="V16" s="80">
        <f>IF(ISBLANK(ENTRY!P40),"",ENTRY!P40)</f>
        <v>1120.3</v>
      </c>
      <c r="W16" s="284">
        <f>ENTRY!T40</f>
        <v>0</v>
      </c>
      <c r="X16" s="285"/>
    </row>
    <row r="17" spans="1:24" s="4" customFormat="1" ht="15.45" customHeight="1" thickTop="1" thickBot="1" x14ac:dyDescent="0.3">
      <c r="A17" s="81">
        <f>IF(ISBLANK(ENTRY!A41),"",ENTRY!A41)</f>
        <v>5</v>
      </c>
      <c r="B17" s="82" t="str">
        <f>IF(ISBLANK(ENTRY!B41),"",ENTRY!B41)</f>
        <v>Dekalb</v>
      </c>
      <c r="C17" s="336" t="str">
        <f>IF(ISBLANK(ENTRY!C41),"",ENTRY!C41)</f>
        <v>59-82</v>
      </c>
      <c r="D17" s="336"/>
      <c r="E17" s="298" t="str">
        <f>IF(ISBLANK(ENTRY!D41),"",ENTRY!D41)</f>
        <v>VT2</v>
      </c>
      <c r="F17" s="298"/>
      <c r="G17" s="83">
        <f>IF(ISBLANK(ENTRY!E41),"",ENTRY!E41)</f>
        <v>109</v>
      </c>
      <c r="H17" s="83" t="str">
        <f>IF(ISBLANK(ENTRY!F41),"",ENTRY!F41)</f>
        <v/>
      </c>
      <c r="I17" s="83">
        <f>IF(ISBLANK(ENTRY!G41),"",ENTRY!G41)</f>
        <v>6</v>
      </c>
      <c r="J17" s="85">
        <f>IF(ISBLANK(ENTRY!H41),"",ENTRY!H41)</f>
        <v>644</v>
      </c>
      <c r="K17" s="296">
        <f>IF(ISBLANK(ENTRY!M41),"",ENTRY!M41)</f>
        <v>16.3</v>
      </c>
      <c r="L17" s="296"/>
      <c r="M17" s="85">
        <f>IF(ISBLANK(ENTRY!N41),"",ENTRY!N41)</f>
        <v>57</v>
      </c>
      <c r="N17" s="84">
        <f>IF(ISBLANK(ENTRY!O41),"",ENTRY!O41)</f>
        <v>3496</v>
      </c>
      <c r="O17" s="294" t="str">
        <f>IF(ENTRY!I41&gt;0,ENTRY!I41,"")</f>
        <v/>
      </c>
      <c r="P17" s="294"/>
      <c r="Q17" s="86" t="str">
        <f>IF(ENTRY!J41&gt;0,ENTRY!J41,"")</f>
        <v/>
      </c>
      <c r="R17" s="303" t="str">
        <f>IF(ISBLANK(ENTRY!K41),"",ENTRY!K41)</f>
        <v/>
      </c>
      <c r="S17" s="303"/>
      <c r="T17" s="196" t="str">
        <f>IF(ISBLANK(ENTRY!L41),"",ENTRY!L41)</f>
        <v/>
      </c>
      <c r="U17" s="87">
        <f>IF(ISBLANK(ENTRY!Q41),"",ENTRY!Q41)</f>
        <v>276.10000000000002</v>
      </c>
      <c r="V17" s="88">
        <f>IF(ISBLANK(ENTRY!P41),"",ENTRY!P41)</f>
        <v>1093.6999999999998</v>
      </c>
      <c r="W17" s="284">
        <f>ENTRY!T41</f>
        <v>0</v>
      </c>
      <c r="X17" s="285"/>
    </row>
    <row r="18" spans="1:24" s="4" customFormat="1" ht="15.45" customHeight="1" thickTop="1" thickBot="1" x14ac:dyDescent="0.3">
      <c r="A18" s="76">
        <f>IF(ISBLANK(ENTRY!A42),"",ENTRY!A42)</f>
        <v>6</v>
      </c>
      <c r="B18" s="77" t="str">
        <f>IF(ISBLANK(ENTRY!B42),"",ENTRY!B42)</f>
        <v>Dekalb</v>
      </c>
      <c r="C18" s="335" t="str">
        <f>IF(ISBLANK(ENTRY!C42),"",ENTRY!C42)</f>
        <v>110-10</v>
      </c>
      <c r="D18" s="335"/>
      <c r="E18" s="280" t="str">
        <f>IF(ISBLANK(ENTRY!D42),"",ENTRY!D42)</f>
        <v>SS</v>
      </c>
      <c r="F18" s="280"/>
      <c r="G18" s="78">
        <f>IF(ISBLANK(ENTRY!E42),"",ENTRY!E42)</f>
        <v>110</v>
      </c>
      <c r="H18" s="78" t="str">
        <f>IF(ISBLANK(ENTRY!F42),"",ENTRY!F42)</f>
        <v/>
      </c>
      <c r="I18" s="78">
        <f>IF(ISBLANK(ENTRY!G42),"",ENTRY!G42)</f>
        <v>6</v>
      </c>
      <c r="J18" s="211">
        <f>IF(ISBLANK(ENTRY!H42),"",ENTRY!H42)</f>
        <v>642</v>
      </c>
      <c r="K18" s="281">
        <f>IF(ISBLANK(ENTRY!M42),"",ENTRY!M42)</f>
        <v>16.100000000000001</v>
      </c>
      <c r="L18" s="281"/>
      <c r="M18" s="211">
        <f>IF(ISBLANK(ENTRY!N42),"",ENTRY!N42)</f>
        <v>59.2</v>
      </c>
      <c r="N18" s="213">
        <f>IF(ISBLANK(ENTRY!O42),"",ENTRY!O42)</f>
        <v>3668</v>
      </c>
      <c r="O18" s="282" t="str">
        <f>IF(ENTRY!I42&gt;0,ENTRY!I42,"")</f>
        <v/>
      </c>
      <c r="P18" s="282"/>
      <c r="Q18" s="212" t="str">
        <f>IF(ENTRY!J42&gt;0,ENTRY!J42,"")</f>
        <v/>
      </c>
      <c r="R18" s="283" t="str">
        <f>IF(ISBLANK(ENTRY!K42),"",ENTRY!K42)</f>
        <v/>
      </c>
      <c r="S18" s="283"/>
      <c r="T18" s="195" t="str">
        <f>IF(ISBLANK(ENTRY!L42),"",ENTRY!L42)</f>
        <v/>
      </c>
      <c r="U18" s="79">
        <f>IF(ISBLANK(ENTRY!Q42),"",ENTRY!Q42)</f>
        <v>291.20000000000005</v>
      </c>
      <c r="V18" s="80">
        <f>IF(ISBLANK(ENTRY!P42),"",ENTRY!P42)</f>
        <v>1155.1999999999998</v>
      </c>
      <c r="W18" s="284">
        <f>ENTRY!T42</f>
        <v>0</v>
      </c>
      <c r="X18" s="285"/>
    </row>
    <row r="19" spans="1:24" s="4" customFormat="1" ht="15.45" customHeight="1" thickTop="1" thickBot="1" x14ac:dyDescent="0.3">
      <c r="A19" s="81">
        <f>IF(ISBLANK(ENTRY!A43),"",ENTRY!A43)</f>
        <v>7</v>
      </c>
      <c r="B19" s="82" t="str">
        <f>IF(ISBLANK(ENTRY!B43),"",ENTRY!B43)</f>
        <v>Dekalb</v>
      </c>
      <c r="C19" s="336" t="str">
        <f>IF(ISBLANK(ENTRY!C43),"",ENTRY!C43)</f>
        <v>110-41</v>
      </c>
      <c r="D19" s="336"/>
      <c r="E19" s="298" t="str">
        <f>IF(ISBLANK(ENTRY!D43),"",ENTRY!D43)</f>
        <v>TRE</v>
      </c>
      <c r="F19" s="298"/>
      <c r="G19" s="83">
        <f>IF(ISBLANK(ENTRY!E43),"",ENTRY!E43)</f>
        <v>110</v>
      </c>
      <c r="H19" s="83" t="str">
        <f>IF(ISBLANK(ENTRY!F43),"",ENTRY!F43)</f>
        <v/>
      </c>
      <c r="I19" s="83">
        <f>IF(ISBLANK(ENTRY!G43),"",ENTRY!G43)</f>
        <v>6</v>
      </c>
      <c r="J19" s="85">
        <f>IF(ISBLANK(ENTRY!H43),"",ENTRY!H43)</f>
        <v>640</v>
      </c>
      <c r="K19" s="296">
        <f>IF(ISBLANK(ENTRY!M43),"",ENTRY!M43)</f>
        <v>15.9</v>
      </c>
      <c r="L19" s="296"/>
      <c r="M19" s="85">
        <f>IF(ISBLANK(ENTRY!N43),"",ENTRY!N43)</f>
        <v>58.7</v>
      </c>
      <c r="N19" s="84">
        <f>IF(ISBLANK(ENTRY!O43),"",ENTRY!O43)</f>
        <v>3568</v>
      </c>
      <c r="O19" s="294" t="str">
        <f>IF(ENTRY!I43&gt;0,ENTRY!I43,"")</f>
        <v/>
      </c>
      <c r="P19" s="294"/>
      <c r="Q19" s="86" t="str">
        <f>IF(ENTRY!J43&gt;0,ENTRY!J43,"")</f>
        <v/>
      </c>
      <c r="R19" s="303" t="str">
        <f>IF(ISBLANK(ENTRY!K43),"",ENTRY!K43)</f>
        <v/>
      </c>
      <c r="S19" s="303"/>
      <c r="T19" s="196" t="str">
        <f>IF(ISBLANK(ENTRY!L43),"",ENTRY!L43)</f>
        <v/>
      </c>
      <c r="U19" s="87">
        <f>IF(ISBLANK(ENTRY!Q43),"",ENTRY!Q43)</f>
        <v>284.8</v>
      </c>
      <c r="V19" s="88">
        <f>IF(ISBLANK(ENTRY!P43),"",ENTRY!P43)</f>
        <v>1131.5999999999999</v>
      </c>
      <c r="W19" s="284">
        <f>ENTRY!T43</f>
        <v>0</v>
      </c>
      <c r="X19" s="285"/>
    </row>
    <row r="20" spans="1:24" s="4" customFormat="1" ht="15.45" customHeight="1" thickTop="1" thickBot="1" x14ac:dyDescent="0.3">
      <c r="A20" s="76">
        <f>IF(ISBLANK(ENTRY!A44),"",ENTRY!A44)</f>
        <v>8</v>
      </c>
      <c r="B20" s="77" t="str">
        <f>IF(ISBLANK(ENTRY!B44),"",ENTRY!B44)</f>
        <v>Dekalb</v>
      </c>
      <c r="C20" s="335" t="str">
        <f>IF(ISBLANK(ENTRY!C44),"",ENTRY!C44)</f>
        <v>112-12</v>
      </c>
      <c r="D20" s="335"/>
      <c r="E20" s="280" t="str">
        <f>IF(ISBLANK(ENTRY!D44),"",ENTRY!D44)</f>
        <v>TRE</v>
      </c>
      <c r="F20" s="280"/>
      <c r="G20" s="78">
        <f>IF(ISBLANK(ENTRY!E44),"",ENTRY!E44)</f>
        <v>112</v>
      </c>
      <c r="H20" s="78" t="str">
        <f>IF(ISBLANK(ENTRY!F44),"",ENTRY!F44)</f>
        <v/>
      </c>
      <c r="I20" s="78">
        <f>IF(ISBLANK(ENTRY!G44),"",ENTRY!G44)</f>
        <v>6</v>
      </c>
      <c r="J20" s="211">
        <f>IF(ISBLANK(ENTRY!H44),"",ENTRY!H44)</f>
        <v>638</v>
      </c>
      <c r="K20" s="281">
        <f>IF(ISBLANK(ENTRY!M44),"",ENTRY!M44)</f>
        <v>16.399999999999999</v>
      </c>
      <c r="L20" s="281"/>
      <c r="M20" s="211">
        <f>IF(ISBLANK(ENTRY!N44),"",ENTRY!N44)</f>
        <v>59.7</v>
      </c>
      <c r="N20" s="213">
        <f>IF(ISBLANK(ENTRY!O44),"",ENTRY!O44)</f>
        <v>3578</v>
      </c>
      <c r="O20" s="282" t="str">
        <f>IF(ENTRY!I44&gt;0,ENTRY!I44,"")</f>
        <v/>
      </c>
      <c r="P20" s="282"/>
      <c r="Q20" s="212" t="str">
        <f>IF(ENTRY!J44&gt;0,ENTRY!J44,"")</f>
        <v/>
      </c>
      <c r="R20" s="283" t="str">
        <f>IF(ISBLANK(ENTRY!K44),"",ENTRY!K44)</f>
        <v/>
      </c>
      <c r="S20" s="283"/>
      <c r="T20" s="195" t="str">
        <f>IF(ISBLANK(ENTRY!L44),"",ENTRY!L44)</f>
        <v/>
      </c>
      <c r="U20" s="79">
        <f>IF(ISBLANK(ENTRY!Q44),"",ENTRY!Q44)</f>
        <v>284.8</v>
      </c>
      <c r="V20" s="80">
        <f>IF(ISBLANK(ENTRY!P44),"",ENTRY!P44)</f>
        <v>1127.3</v>
      </c>
      <c r="W20" s="284">
        <f>ENTRY!T44</f>
        <v>0</v>
      </c>
      <c r="X20" s="285"/>
    </row>
    <row r="21" spans="1:24" s="4" customFormat="1" ht="15.45" customHeight="1" thickTop="1" thickBot="1" x14ac:dyDescent="0.3">
      <c r="A21" s="81">
        <f>IF(ISBLANK(ENTRY!A45),"",ENTRY!A45)</f>
        <v>9</v>
      </c>
      <c r="B21" s="82" t="str">
        <f>IF(ISBLANK(ENTRY!B45),"",ENTRY!B45)</f>
        <v>Dekalb</v>
      </c>
      <c r="C21" s="336" t="str">
        <f>IF(ISBLANK(ENTRY!C45),"",ENTRY!C45)</f>
        <v>114-99</v>
      </c>
      <c r="D21" s="336"/>
      <c r="E21" s="298" t="str">
        <f>IF(ISBLANK(ENTRY!D45),"",ENTRY!D45)</f>
        <v>VT4</v>
      </c>
      <c r="F21" s="298"/>
      <c r="G21" s="83">
        <f>IF(ISBLANK(ENTRY!E45),"",ENTRY!E45)</f>
        <v>114</v>
      </c>
      <c r="H21" s="83" t="str">
        <f>IF(ISBLANK(ENTRY!F45),"",ENTRY!F45)</f>
        <v/>
      </c>
      <c r="I21" s="83">
        <f>IF(ISBLANK(ENTRY!G45),"",ENTRY!G45)</f>
        <v>6</v>
      </c>
      <c r="J21" s="85">
        <f>IF(ISBLANK(ENTRY!H45),"",ENTRY!H45)</f>
        <v>636</v>
      </c>
      <c r="K21" s="296">
        <f>IF(ISBLANK(ENTRY!M45),"",ENTRY!M45)</f>
        <v>16.8</v>
      </c>
      <c r="L21" s="296"/>
      <c r="M21" s="85">
        <f>IF(ISBLANK(ENTRY!N45),"",ENTRY!N45)</f>
        <v>59.1</v>
      </c>
      <c r="N21" s="84">
        <f>IF(ISBLANK(ENTRY!O45),"",ENTRY!O45)</f>
        <v>3756</v>
      </c>
      <c r="O21" s="294" t="str">
        <f>IF(ENTRY!I45&gt;0,ENTRY!I45,"")</f>
        <v/>
      </c>
      <c r="P21" s="294"/>
      <c r="Q21" s="86" t="str">
        <f>IF(ENTRY!J45&gt;0,ENTRY!J45,"")</f>
        <v/>
      </c>
      <c r="R21" s="303" t="str">
        <f>IF(ISBLANK(ENTRY!K45),"",ENTRY!K45)</f>
        <v/>
      </c>
      <c r="S21" s="303"/>
      <c r="T21" s="196" t="str">
        <f>IF(ISBLANK(ENTRY!L45),"",ENTRY!L45)</f>
        <v/>
      </c>
      <c r="U21" s="87">
        <f>IF(ISBLANK(ENTRY!Q45),"",ENTRY!Q45)</f>
        <v>298.5</v>
      </c>
      <c r="V21" s="88">
        <f>IF(ISBLANK(ENTRY!P45),"",ENTRY!P45)</f>
        <v>1177.8999999999999</v>
      </c>
      <c r="W21" s="284">
        <f>ENTRY!T45</f>
        <v>0</v>
      </c>
      <c r="X21" s="285"/>
    </row>
    <row r="22" spans="1:24" s="4" customFormat="1" ht="15.45" customHeight="1" thickTop="1" thickBot="1" x14ac:dyDescent="0.3">
      <c r="A22" s="76">
        <f>IF(ISBLANK(ENTRY!A46),"",ENTRY!A46)</f>
        <v>10</v>
      </c>
      <c r="B22" s="77" t="str">
        <f>IF(ISBLANK(ENTRY!B46),"",ENTRY!B46)</f>
        <v>Dekalb</v>
      </c>
      <c r="C22" s="335" t="str">
        <f>IF(ISBLANK(ENTRY!C46),"",ENTRY!C46)</f>
        <v>64-22</v>
      </c>
      <c r="D22" s="335"/>
      <c r="E22" s="280" t="str">
        <f>IF(ISBLANK(ENTRY!D46),"",ENTRY!D46)</f>
        <v>VT2</v>
      </c>
      <c r="F22" s="280"/>
      <c r="G22" s="78">
        <f>IF(ISBLANK(ENTRY!E46),"",ENTRY!E46)</f>
        <v>114</v>
      </c>
      <c r="H22" s="78" t="str">
        <f>IF(ISBLANK(ENTRY!F46),"",ENTRY!F46)</f>
        <v/>
      </c>
      <c r="I22" s="78">
        <f>IF(ISBLANK(ENTRY!G46),"",ENTRY!G46)</f>
        <v>6</v>
      </c>
      <c r="J22" s="211">
        <f>IF(ISBLANK(ENTRY!H46),"",ENTRY!H46)</f>
        <v>634</v>
      </c>
      <c r="K22" s="281">
        <f>IF(ISBLANK(ENTRY!M46),"",ENTRY!M46)</f>
        <v>16.600000000000001</v>
      </c>
      <c r="L22" s="281"/>
      <c r="M22" s="211">
        <f>IF(ISBLANK(ENTRY!N46),"",ENTRY!N46)</f>
        <v>61.7</v>
      </c>
      <c r="N22" s="213">
        <f>IF(ISBLANK(ENTRY!O46),"",ENTRY!O46)</f>
        <v>3632</v>
      </c>
      <c r="O22" s="282" t="str">
        <f>IF(ENTRY!I46&gt;0,ENTRY!I46,"")</f>
        <v/>
      </c>
      <c r="P22" s="282"/>
      <c r="Q22" s="212" t="str">
        <f>IF(ENTRY!J46&gt;0,ENTRY!J46,"")</f>
        <v/>
      </c>
      <c r="R22" s="283" t="str">
        <f>IF(ISBLANK(ENTRY!K46),"",ENTRY!K46)</f>
        <v/>
      </c>
      <c r="S22" s="283"/>
      <c r="T22" s="195" t="str">
        <f>IF(ISBLANK(ENTRY!L46),"",ENTRY!L46)</f>
        <v/>
      </c>
      <c r="U22" s="79">
        <f>IF(ISBLANK(ENTRY!Q46),"",ENTRY!Q46)</f>
        <v>290.3</v>
      </c>
      <c r="V22" s="80">
        <f>IF(ISBLANK(ENTRY!P46),"",ENTRY!P46)</f>
        <v>1147.3</v>
      </c>
      <c r="W22" s="284">
        <f>ENTRY!T46</f>
        <v>0</v>
      </c>
      <c r="X22" s="285"/>
    </row>
    <row r="23" spans="1:24" s="4" customFormat="1" ht="15.45" customHeight="1" thickTop="1" thickBot="1" x14ac:dyDescent="0.3">
      <c r="A23" s="81">
        <f>IF(ISBLANK(ENTRY!A47),"",ENTRY!A47)</f>
        <v>11</v>
      </c>
      <c r="B23" s="82" t="str">
        <f>IF(ISBLANK(ENTRY!B47),"",ENTRY!B47)</f>
        <v>Dekalb</v>
      </c>
      <c r="C23" s="336" t="str">
        <f>IF(ISBLANK(ENTRY!C47),"",ENTRY!C47)</f>
        <v>66-06</v>
      </c>
      <c r="D23" s="336"/>
      <c r="E23" s="298" t="str">
        <f>IF(ISBLANK(ENTRY!D47),"",ENTRY!D47)</f>
        <v>TRE</v>
      </c>
      <c r="F23" s="298"/>
      <c r="G23" s="83">
        <f>IF(ISBLANK(ENTRY!E47),"",ENTRY!E47)</f>
        <v>116</v>
      </c>
      <c r="H23" s="83" t="str">
        <f>IF(ISBLANK(ENTRY!F47),"",ENTRY!F47)</f>
        <v/>
      </c>
      <c r="I23" s="83">
        <f>IF(ISBLANK(ENTRY!G47),"",ENTRY!G47)</f>
        <v>6</v>
      </c>
      <c r="J23" s="85">
        <f>IF(ISBLANK(ENTRY!H47),"",ENTRY!H47)</f>
        <v>632</v>
      </c>
      <c r="K23" s="296">
        <f>IF(ISBLANK(ENTRY!M47),"",ENTRY!M47)</f>
        <v>19</v>
      </c>
      <c r="L23" s="296"/>
      <c r="M23" s="85">
        <f>IF(ISBLANK(ENTRY!N47),"",ENTRY!N47)</f>
        <v>58</v>
      </c>
      <c r="N23" s="84">
        <f>IF(ISBLANK(ENTRY!O47),"",ENTRY!O47)</f>
        <v>3794</v>
      </c>
      <c r="O23" s="294" t="str">
        <f>IF(ENTRY!I47&gt;0,ENTRY!I47,"")</f>
        <v/>
      </c>
      <c r="P23" s="294"/>
      <c r="Q23" s="86" t="str">
        <f>IF(ENTRY!J47&gt;0,ENTRY!J47,"")</f>
        <v/>
      </c>
      <c r="R23" s="303" t="str">
        <f>IF(ISBLANK(ENTRY!K47),"",ENTRY!K47)</f>
        <v/>
      </c>
      <c r="S23" s="303"/>
      <c r="T23" s="196" t="str">
        <f>IF(ISBLANK(ENTRY!L47),"",ENTRY!L47)</f>
        <v/>
      </c>
      <c r="U23" s="87">
        <f>IF(ISBLANK(ENTRY!Q47),"",ENTRY!Q47)</f>
        <v>295.40000000000003</v>
      </c>
      <c r="V23" s="88">
        <f>IF(ISBLANK(ENTRY!P47),"",ENTRY!P47)</f>
        <v>1146.1999999999998</v>
      </c>
      <c r="W23" s="284">
        <f>ENTRY!T47</f>
        <v>0</v>
      </c>
      <c r="X23" s="285"/>
    </row>
    <row r="24" spans="1:24" s="4" customFormat="1" ht="15.45" customHeight="1" thickTop="1" thickBot="1" x14ac:dyDescent="0.3">
      <c r="A24" s="76">
        <f>IF(ISBLANK(ENTRY!A48),"",ENTRY!A48)</f>
        <v>12</v>
      </c>
      <c r="B24" s="77" t="str">
        <f>IF(ISBLANK(ENTRY!B48),"",ENTRY!B48)</f>
        <v>FS</v>
      </c>
      <c r="C24" s="335" t="str">
        <f>IF(ISBLANK(ENTRY!C48),"",ENTRY!C48)</f>
        <v>5835V</v>
      </c>
      <c r="D24" s="335"/>
      <c r="E24" s="280" t="str">
        <f>IF(ISBLANK(ENTRY!D48),"",ENTRY!D48)</f>
        <v/>
      </c>
      <c r="F24" s="280"/>
      <c r="G24" s="78">
        <f>IF(ISBLANK(ENTRY!E48),"",ENTRY!E48)</f>
        <v>108</v>
      </c>
      <c r="H24" s="78" t="str">
        <f>IF(ISBLANK(ENTRY!F48),"",ENTRY!F48)</f>
        <v/>
      </c>
      <c r="I24" s="78">
        <f>IF(ISBLANK(ENTRY!G48),"",ENTRY!G48)</f>
        <v>6</v>
      </c>
      <c r="J24" s="211">
        <f>IF(ISBLANK(ENTRY!H48),"",ENTRY!H48)</f>
        <v>630</v>
      </c>
      <c r="K24" s="281">
        <f>IF(ISBLANK(ENTRY!M48),"",ENTRY!M48)</f>
        <v>15.8</v>
      </c>
      <c r="L24" s="281"/>
      <c r="M24" s="211">
        <f>IF(ISBLANK(ENTRY!N48),"",ENTRY!N48)</f>
        <v>58.1</v>
      </c>
      <c r="N24" s="213">
        <f>IF(ISBLANK(ENTRY!O48),"",ENTRY!O48)</f>
        <v>3458</v>
      </c>
      <c r="O24" s="282" t="str">
        <f>IF(ENTRY!I48&gt;0,ENTRY!I48,"")</f>
        <v/>
      </c>
      <c r="P24" s="282"/>
      <c r="Q24" s="212" t="str">
        <f>IF(ENTRY!J48&gt;0,ENTRY!J48,"")</f>
        <v/>
      </c>
      <c r="R24" s="283" t="str">
        <f>IF(ISBLANK(ENTRY!K48),"",ENTRY!K48)</f>
        <v/>
      </c>
      <c r="S24" s="283"/>
      <c r="T24" s="195" t="str">
        <f>IF(ISBLANK(ENTRY!L48),"",ENTRY!L48)</f>
        <v/>
      </c>
      <c r="U24" s="79">
        <f>IF(ISBLANK(ENTRY!Q48),"",ENTRY!Q48)</f>
        <v>280.8</v>
      </c>
      <c r="V24" s="80">
        <f>IF(ISBLANK(ENTRY!P48),"",ENTRY!P48)</f>
        <v>1116.5</v>
      </c>
      <c r="W24" s="284">
        <f>ENTRY!T48</f>
        <v>0</v>
      </c>
      <c r="X24" s="285"/>
    </row>
    <row r="25" spans="1:24" s="4" customFormat="1" ht="15.45" customHeight="1" thickTop="1" thickBot="1" x14ac:dyDescent="0.3">
      <c r="A25" s="81">
        <f>IF(ISBLANK(ENTRY!A49),"",ENTRY!A49)</f>
        <v>13</v>
      </c>
      <c r="B25" s="82" t="str">
        <f>IF(ISBLANK(ENTRY!B49),"",ENTRY!B49)</f>
        <v>FS</v>
      </c>
      <c r="C25" s="336" t="str">
        <f>IF(ISBLANK(ENTRY!C49),"",ENTRY!C49)</f>
        <v>6107T</v>
      </c>
      <c r="D25" s="336"/>
      <c r="E25" s="298" t="str">
        <f>IF(ISBLANK(ENTRY!D49),"",ENTRY!D49)</f>
        <v/>
      </c>
      <c r="F25" s="298"/>
      <c r="G25" s="83">
        <f>IF(ISBLANK(ENTRY!E49),"",ENTRY!E49)</f>
        <v>111</v>
      </c>
      <c r="H25" s="83" t="str">
        <f>IF(ISBLANK(ENTRY!F49),"",ENTRY!F49)</f>
        <v/>
      </c>
      <c r="I25" s="83">
        <f>IF(ISBLANK(ENTRY!G49),"",ENTRY!G49)</f>
        <v>6</v>
      </c>
      <c r="J25" s="85">
        <f>IF(ISBLANK(ENTRY!H49),"",ENTRY!H49)</f>
        <v>628</v>
      </c>
      <c r="K25" s="296">
        <f>IF(ISBLANK(ENTRY!M49),"",ENTRY!M49)</f>
        <v>15.3</v>
      </c>
      <c r="L25" s="296"/>
      <c r="M25" s="85">
        <f>IF(ISBLANK(ENTRY!N49),"",ENTRY!N49)</f>
        <v>59.2</v>
      </c>
      <c r="N25" s="84">
        <f>IF(ISBLANK(ENTRY!O49),"",ENTRY!O49)</f>
        <v>3462</v>
      </c>
      <c r="O25" s="294" t="str">
        <f>IF(ENTRY!I49&gt;0,ENTRY!I49,"")</f>
        <v/>
      </c>
      <c r="P25" s="294"/>
      <c r="Q25" s="86" t="str">
        <f>IF(ENTRY!J49&gt;0,ENTRY!J49,"")</f>
        <v/>
      </c>
      <c r="R25" s="303" t="str">
        <f>IF(ISBLANK(ENTRY!K49),"",ENTRY!K49)</f>
        <v/>
      </c>
      <c r="S25" s="303"/>
      <c r="T25" s="196" t="str">
        <f>IF(ISBLANK(ENTRY!L49),"",ENTRY!L49)</f>
        <v/>
      </c>
      <c r="U25" s="87">
        <f>IF(ISBLANK(ENTRY!Q49),"",ENTRY!Q49)</f>
        <v>283.70000000000005</v>
      </c>
      <c r="V25" s="88">
        <f>IF(ISBLANK(ENTRY!P49),"",ENTRY!P49)</f>
        <v>1132.3</v>
      </c>
      <c r="W25" s="284">
        <f>ENTRY!T49</f>
        <v>0</v>
      </c>
      <c r="X25" s="285"/>
    </row>
    <row r="26" spans="1:24" s="4" customFormat="1" ht="15.45" customHeight="1" thickTop="1" thickBot="1" x14ac:dyDescent="0.3">
      <c r="A26" s="76">
        <f>IF(ISBLANK(ENTRY!A50),"",ENTRY!A50)</f>
        <v>14</v>
      </c>
      <c r="B26" s="77" t="str">
        <f>IF(ISBLANK(ENTRY!B50),"",ENTRY!B50)</f>
        <v>FS</v>
      </c>
      <c r="C26" s="335" t="str">
        <f>IF(ISBLANK(ENTRY!C50),"",ENTRY!C50)</f>
        <v>6248V</v>
      </c>
      <c r="D26" s="335"/>
      <c r="E26" s="280" t="str">
        <f>IF(ISBLANK(ENTRY!D50),"",ENTRY!D50)</f>
        <v/>
      </c>
      <c r="F26" s="280"/>
      <c r="G26" s="78">
        <f>IF(ISBLANK(ENTRY!E50),"",ENTRY!E50)</f>
        <v>112</v>
      </c>
      <c r="H26" s="78" t="str">
        <f>IF(ISBLANK(ENTRY!F50),"",ENTRY!F50)</f>
        <v/>
      </c>
      <c r="I26" s="78">
        <f>IF(ISBLANK(ENTRY!G50),"",ENTRY!G50)</f>
        <v>6</v>
      </c>
      <c r="J26" s="211">
        <f>IF(ISBLANK(ENTRY!H50),"",ENTRY!H50)</f>
        <v>626</v>
      </c>
      <c r="K26" s="281">
        <f>IF(ISBLANK(ENTRY!M50),"",ENTRY!M50)</f>
        <v>16.8</v>
      </c>
      <c r="L26" s="281"/>
      <c r="M26" s="211">
        <f>IF(ISBLANK(ENTRY!N50),"",ENTRY!N50)</f>
        <v>58.6</v>
      </c>
      <c r="N26" s="213">
        <f>IF(ISBLANK(ENTRY!O50),"",ENTRY!O50)</f>
        <v>3504</v>
      </c>
      <c r="O26" s="282" t="str">
        <f>IF(ENTRY!I50&gt;0,ENTRY!I50,"")</f>
        <v/>
      </c>
      <c r="P26" s="282"/>
      <c r="Q26" s="212" t="str">
        <f>IF(ENTRY!J50&gt;0,ENTRY!J50,"")</f>
        <v/>
      </c>
      <c r="R26" s="283" t="str">
        <f>IF(ISBLANK(ENTRY!K50),"",ENTRY!K50)</f>
        <v/>
      </c>
      <c r="S26" s="283"/>
      <c r="T26" s="195" t="str">
        <f>IF(ISBLANK(ENTRY!L50),"",ENTRY!L50)</f>
        <v/>
      </c>
      <c r="U26" s="79">
        <f>IF(ISBLANK(ENTRY!Q50),"",ENTRY!Q50)</f>
        <v>282.90000000000003</v>
      </c>
      <c r="V26" s="80">
        <f>IF(ISBLANK(ENTRY!P50),"",ENTRY!P50)</f>
        <v>1116.3999999999999</v>
      </c>
      <c r="W26" s="284">
        <f>ENTRY!T50</f>
        <v>0</v>
      </c>
      <c r="X26" s="285"/>
    </row>
    <row r="27" spans="1:24" s="4" customFormat="1" ht="15.45" customHeight="1" thickTop="1" thickBot="1" x14ac:dyDescent="0.3">
      <c r="A27" s="81">
        <f>IF(ISBLANK(ENTRY!A51),"",ENTRY!A51)</f>
        <v>15</v>
      </c>
      <c r="B27" s="82" t="str">
        <f>IF(ISBLANK(ENTRY!B51),"",ENTRY!B51)</f>
        <v>FS</v>
      </c>
      <c r="C27" s="336" t="str">
        <f>IF(ISBLANK(ENTRY!C51),"",ENTRY!C51)</f>
        <v>6432P</v>
      </c>
      <c r="D27" s="336"/>
      <c r="E27" s="298" t="str">
        <f>IF(ISBLANK(ENTRY!D51),"",ENTRY!D51)</f>
        <v/>
      </c>
      <c r="F27" s="298"/>
      <c r="G27" s="83">
        <f>IF(ISBLANK(ENTRY!E51),"",ENTRY!E51)</f>
        <v>114</v>
      </c>
      <c r="H27" s="83" t="str">
        <f>IF(ISBLANK(ENTRY!F51),"",ENTRY!F51)</f>
        <v/>
      </c>
      <c r="I27" s="83">
        <f>IF(ISBLANK(ENTRY!G51),"",ENTRY!G51)</f>
        <v>6</v>
      </c>
      <c r="J27" s="85">
        <f>IF(ISBLANK(ENTRY!H51),"",ENTRY!H51)</f>
        <v>624</v>
      </c>
      <c r="K27" s="296">
        <f>IF(ISBLANK(ENTRY!M51),"",ENTRY!M51)</f>
        <v>17.7</v>
      </c>
      <c r="L27" s="296"/>
      <c r="M27" s="85">
        <f>IF(ISBLANK(ENTRY!N51),"",ENTRY!N51)</f>
        <v>56.8</v>
      </c>
      <c r="N27" s="84">
        <f>IF(ISBLANK(ENTRY!O51),"",ENTRY!O51)</f>
        <v>3684</v>
      </c>
      <c r="O27" s="294" t="str">
        <f>IF(ENTRY!I51&gt;0,ENTRY!I51,"")</f>
        <v/>
      </c>
      <c r="P27" s="294"/>
      <c r="Q27" s="86" t="str">
        <f>IF(ENTRY!J51&gt;0,ENTRY!J51,"")</f>
        <v/>
      </c>
      <c r="R27" s="303" t="str">
        <f>IF(ISBLANK(ENTRY!K51),"",ENTRY!K51)</f>
        <v/>
      </c>
      <c r="S27" s="303"/>
      <c r="T27" s="196" t="str">
        <f>IF(ISBLANK(ENTRY!L51),"",ENTRY!L51)</f>
        <v/>
      </c>
      <c r="U27" s="87">
        <f>IF(ISBLANK(ENTRY!Q51),"",ENTRY!Q51)</f>
        <v>295.20000000000005</v>
      </c>
      <c r="V27" s="88">
        <f>IF(ISBLANK(ENTRY!P51),"",ENTRY!P51)</f>
        <v>1156.8999999999999</v>
      </c>
      <c r="W27" s="284">
        <f>ENTRY!T51</f>
        <v>0</v>
      </c>
      <c r="X27" s="285"/>
    </row>
    <row r="28" spans="1:24" s="4" customFormat="1" ht="15.45" customHeight="1" thickTop="1" thickBot="1" x14ac:dyDescent="0.3">
      <c r="A28" s="76">
        <f>IF(ISBLANK(ENTRY!A52),"",ENTRY!A52)</f>
        <v>16</v>
      </c>
      <c r="B28" s="77" t="str">
        <f>IF(ISBLANK(ENTRY!B52),"",ENTRY!B52)</f>
        <v>Golden Harvest</v>
      </c>
      <c r="C28" s="335" t="str">
        <f>IF(ISBLANK(ENTRY!C52),"",ENTRY!C52)</f>
        <v>11V76</v>
      </c>
      <c r="D28" s="335"/>
      <c r="E28" s="280" t="str">
        <f>IF(ISBLANK(ENTRY!D52),"",ENTRY!D52)</f>
        <v>D</v>
      </c>
      <c r="F28" s="280"/>
      <c r="G28" s="78">
        <f>IF(ISBLANK(ENTRY!E52),"",ENTRY!E52)</f>
        <v>111</v>
      </c>
      <c r="H28" s="78" t="str">
        <f>IF(ISBLANK(ENTRY!F52),"",ENTRY!F52)</f>
        <v/>
      </c>
      <c r="I28" s="78">
        <f>IF(ISBLANK(ENTRY!G52),"",ENTRY!G52)</f>
        <v>6</v>
      </c>
      <c r="J28" s="211">
        <f>IF(ISBLANK(ENTRY!H52),"",ENTRY!H52)</f>
        <v>622</v>
      </c>
      <c r="K28" s="281">
        <f>IF(ISBLANK(ENTRY!M52),"",ENTRY!M52)</f>
        <v>16</v>
      </c>
      <c r="L28" s="281"/>
      <c r="M28" s="211">
        <f>IF(ISBLANK(ENTRY!N52),"",ENTRY!N52)</f>
        <v>58</v>
      </c>
      <c r="N28" s="213">
        <f>IF(ISBLANK(ENTRY!O52),"",ENTRY!O52)</f>
        <v>3288</v>
      </c>
      <c r="O28" s="282" t="str">
        <f>IF(ENTRY!I52&gt;0,ENTRY!I52,"")</f>
        <v/>
      </c>
      <c r="P28" s="282"/>
      <c r="Q28" s="212" t="str">
        <f>IF(ENTRY!J52&gt;0,ENTRY!J52,"")</f>
        <v/>
      </c>
      <c r="R28" s="283" t="str">
        <f>IF(ISBLANK(ENTRY!K52),"",ENTRY!K52)</f>
        <v/>
      </c>
      <c r="S28" s="283"/>
      <c r="T28" s="195" t="str">
        <f>IF(ISBLANK(ENTRY!L52),"",ENTRY!L52)</f>
        <v/>
      </c>
      <c r="U28" s="79">
        <f>IF(ISBLANK(ENTRY!Q52),"",ENTRY!Q52)</f>
        <v>269.8</v>
      </c>
      <c r="V28" s="80">
        <f>IF(ISBLANK(ENTRY!P52),"",ENTRY!P52)</f>
        <v>1071.1999999999998</v>
      </c>
      <c r="W28" s="284">
        <f>ENTRY!T52</f>
        <v>0</v>
      </c>
      <c r="X28" s="285"/>
    </row>
    <row r="29" spans="1:24" s="4" customFormat="1" ht="15.45" customHeight="1" thickTop="1" thickBot="1" x14ac:dyDescent="0.3">
      <c r="A29" s="81">
        <f>IF(ISBLANK(ENTRY!A53),"",ENTRY!A53)</f>
        <v>17</v>
      </c>
      <c r="B29" s="82" t="str">
        <f>IF(ISBLANK(ENTRY!B53),"",ENTRY!B53)</f>
        <v>Golden Harvest</v>
      </c>
      <c r="C29" s="336" t="str">
        <f>IF(ISBLANK(ENTRY!C53),"",ENTRY!C53)</f>
        <v>11V76</v>
      </c>
      <c r="D29" s="336"/>
      <c r="E29" s="298" t="str">
        <f>IF(ISBLANK(ENTRY!D53),"",ENTRY!D53)</f>
        <v>AA</v>
      </c>
      <c r="F29" s="298"/>
      <c r="G29" s="83">
        <f>IF(ISBLANK(ENTRY!E53),"",ENTRY!E53)</f>
        <v>111</v>
      </c>
      <c r="H29" s="83" t="str">
        <f>IF(ISBLANK(ENTRY!F53),"",ENTRY!F53)</f>
        <v/>
      </c>
      <c r="I29" s="83">
        <f>IF(ISBLANK(ENTRY!G53),"",ENTRY!G53)</f>
        <v>6</v>
      </c>
      <c r="J29" s="85">
        <f>IF(ISBLANK(ENTRY!H53),"",ENTRY!H53)</f>
        <v>620</v>
      </c>
      <c r="K29" s="296">
        <f>IF(ISBLANK(ENTRY!M53),"",ENTRY!M53)</f>
        <v>15.6</v>
      </c>
      <c r="L29" s="296"/>
      <c r="M29" s="85">
        <f>IF(ISBLANK(ENTRY!N53),"",ENTRY!N53)</f>
        <v>58.6</v>
      </c>
      <c r="N29" s="84">
        <f>IF(ISBLANK(ENTRY!O53),"",ENTRY!O53)</f>
        <v>3474</v>
      </c>
      <c r="O29" s="294" t="str">
        <f>IF(ENTRY!I53&gt;0,ENTRY!I53,"")</f>
        <v/>
      </c>
      <c r="P29" s="294"/>
      <c r="Q29" s="86" t="str">
        <f>IF(ENTRY!J53&gt;0,ENTRY!J53,"")</f>
        <v/>
      </c>
      <c r="R29" s="303" t="str">
        <f>IF(ISBLANK(ENTRY!K53),"",ENTRY!K53)</f>
        <v/>
      </c>
      <c r="S29" s="303"/>
      <c r="T29" s="196" t="str">
        <f>IF(ISBLANK(ENTRY!L53),"",ENTRY!L53)</f>
        <v/>
      </c>
      <c r="U29" s="87">
        <f>IF(ISBLANK(ENTRY!Q53),"",ENTRY!Q53)</f>
        <v>287.3</v>
      </c>
      <c r="V29" s="88">
        <f>IF(ISBLANK(ENTRY!P53),"",ENTRY!P53)</f>
        <v>1144.0999999999999</v>
      </c>
      <c r="W29" s="284">
        <f>ENTRY!T53</f>
        <v>0</v>
      </c>
      <c r="X29" s="285"/>
    </row>
    <row r="30" spans="1:24" s="4" customFormat="1" ht="15.45" customHeight="1" thickTop="1" thickBot="1" x14ac:dyDescent="0.3">
      <c r="A30" s="76">
        <f>IF(ISBLANK(ENTRY!A54),"",ENTRY!A54)</f>
        <v>18</v>
      </c>
      <c r="B30" s="77" t="str">
        <f>IF(ISBLANK(ENTRY!B54),"",ENTRY!B54)</f>
        <v>Golden Harvest</v>
      </c>
      <c r="C30" s="335" t="str">
        <f>IF(ISBLANK(ENTRY!C54),"",ENTRY!C54)</f>
        <v>ZM1048BNG</v>
      </c>
      <c r="D30" s="335"/>
      <c r="E30" s="280" t="str">
        <f>IF(ISBLANK(ENTRY!D54),"",ENTRY!D54)</f>
        <v>EXP</v>
      </c>
      <c r="F30" s="280"/>
      <c r="G30" s="78">
        <f>IF(ISBLANK(ENTRY!E54),"",ENTRY!E54)</f>
        <v>114</v>
      </c>
      <c r="H30" s="78" t="str">
        <f>IF(ISBLANK(ENTRY!F54),"",ENTRY!F54)</f>
        <v/>
      </c>
      <c r="I30" s="78">
        <f>IF(ISBLANK(ENTRY!G54),"",ENTRY!G54)</f>
        <v>6</v>
      </c>
      <c r="J30" s="213">
        <f>IF(ISBLANK(ENTRY!H54),"",ENTRY!H54)</f>
        <v>620</v>
      </c>
      <c r="K30" s="281">
        <f>IF(ISBLANK(ENTRY!M54),"",ENTRY!M54)</f>
        <v>16.399999999999999</v>
      </c>
      <c r="L30" s="281"/>
      <c r="M30" s="211">
        <f>IF(ISBLANK(ENTRY!N54),"",ENTRY!N54)</f>
        <v>59.6</v>
      </c>
      <c r="N30" s="213">
        <f>IF(ISBLANK(ENTRY!O54),"",ENTRY!O54)</f>
        <v>3272</v>
      </c>
      <c r="O30" s="282" t="str">
        <f>IF(ENTRY!I54&gt;0,ENTRY!I54,"")</f>
        <v/>
      </c>
      <c r="P30" s="282"/>
      <c r="Q30" s="212" t="str">
        <f>IF(ENTRY!J54&gt;0,ENTRY!J54,"")</f>
        <v/>
      </c>
      <c r="R30" s="283" t="str">
        <f>IF(ISBLANK(ENTRY!K54),"",ENTRY!K54)</f>
        <v/>
      </c>
      <c r="S30" s="283"/>
      <c r="T30" s="195" t="str">
        <f>IF(ISBLANK(ENTRY!L54),"",ENTRY!L54)</f>
        <v/>
      </c>
      <c r="U30" s="79">
        <f>IF(ISBLANK(ENTRY!Q54),"",ENTRY!Q54)</f>
        <v>268</v>
      </c>
      <c r="V30" s="80">
        <f>IF(ISBLANK(ENTRY!P54),"",ENTRY!P54)</f>
        <v>1060.8</v>
      </c>
      <c r="W30" s="284">
        <f>ENTRY!T54</f>
        <v>0</v>
      </c>
      <c r="X30" s="285"/>
    </row>
    <row r="31" spans="1:24" s="4" customFormat="1" ht="15.45" customHeight="1" thickTop="1" thickBot="1" x14ac:dyDescent="0.3">
      <c r="A31" s="76">
        <f>IF(ISBLANK(ENTRY!A55),"",ENTRY!A55)</f>
        <v>19</v>
      </c>
      <c r="B31" s="77" t="str">
        <f>IF(ISBLANK(ENTRY!B55),"",ENTRY!B55)</f>
        <v>Golden Harvest</v>
      </c>
      <c r="C31" s="335" t="str">
        <f>IF(ISBLANK(ENTRY!C55),"",ENTRY!C55)</f>
        <v>14B32</v>
      </c>
      <c r="D31" s="335"/>
      <c r="E31" s="280" t="str">
        <f>IF(ISBLANK(ENTRY!D55),"",ENTRY!D55)</f>
        <v>DV</v>
      </c>
      <c r="F31" s="280"/>
      <c r="G31" s="78">
        <f>IF(ISBLANK(ENTRY!E55),"",ENTRY!E55)</f>
        <v>114</v>
      </c>
      <c r="H31" s="78" t="str">
        <f>IF(ISBLANK(ENTRY!F55),"",ENTRY!F55)</f>
        <v/>
      </c>
      <c r="I31" s="78">
        <f>IF(ISBLANK(ENTRY!G55),"",ENTRY!G55)</f>
        <v>6</v>
      </c>
      <c r="J31" s="213">
        <f>IF(ISBLANK(ENTRY!H55),"",ENTRY!H55)</f>
        <v>618</v>
      </c>
      <c r="K31" s="281">
        <f>IF(ISBLANK(ENTRY!M55),"",ENTRY!M55)</f>
        <v>18.100000000000001</v>
      </c>
      <c r="L31" s="281"/>
      <c r="M31" s="211">
        <f>IF(ISBLANK(ENTRY!N55),"",ENTRY!N55)</f>
        <v>56.6</v>
      </c>
      <c r="N31" s="213">
        <f>IF(ISBLANK(ENTRY!O55),"",ENTRY!O55)</f>
        <v>3426</v>
      </c>
      <c r="O31" s="282" t="str">
        <f>IF(ENTRY!I55&gt;0,ENTRY!I55,"")</f>
        <v/>
      </c>
      <c r="P31" s="282"/>
      <c r="Q31" s="212" t="str">
        <f>IF(ENTRY!J55&gt;0,ENTRY!J55,"")</f>
        <v/>
      </c>
      <c r="R31" s="283" t="str">
        <f>IF(ISBLANK(ENTRY!K55),"",ENTRY!K55)</f>
        <v/>
      </c>
      <c r="S31" s="283"/>
      <c r="T31" s="195" t="str">
        <f>IF(ISBLANK(ENTRY!L55),"",ENTRY!L55)</f>
        <v/>
      </c>
      <c r="U31" s="79">
        <f>IF(ISBLANK(ENTRY!Q55),"",ENTRY!Q55)</f>
        <v>275.8</v>
      </c>
      <c r="V31" s="80">
        <f>IF(ISBLANK(ENTRY!P55),"",ENTRY!P55)</f>
        <v>1077.5999999999999</v>
      </c>
      <c r="W31" s="284">
        <f>ENTRY!T55</f>
        <v>0</v>
      </c>
      <c r="X31" s="285"/>
    </row>
    <row r="32" spans="1:24" s="4" customFormat="1" ht="15.45" customHeight="1" thickTop="1" thickBot="1" x14ac:dyDescent="0.3">
      <c r="A32" s="81">
        <f>IF(ISBLANK(ENTRY!A56),"",ENTRY!A56)</f>
        <v>20</v>
      </c>
      <c r="B32" s="82" t="str">
        <f>IF(ISBLANK(ENTRY!B56),"",ENTRY!B56)</f>
        <v>Golden Harvest</v>
      </c>
      <c r="C32" s="336" t="str">
        <f>IF(ISBLANK(ENTRY!C56),"",ENTRY!C56)</f>
        <v>15J97</v>
      </c>
      <c r="D32" s="336"/>
      <c r="E32" s="298" t="str">
        <f>IF(ISBLANK(ENTRY!D56),"",ENTRY!D56)</f>
        <v>V</v>
      </c>
      <c r="F32" s="298"/>
      <c r="G32" s="83">
        <f>IF(ISBLANK(ENTRY!E56),"",ENTRY!E56)</f>
        <v>115</v>
      </c>
      <c r="H32" s="83" t="str">
        <f>IF(ISBLANK(ENTRY!F56),"",ENTRY!F56)</f>
        <v/>
      </c>
      <c r="I32" s="83">
        <f>IF(ISBLANK(ENTRY!G56),"",ENTRY!G56)</f>
        <v>6</v>
      </c>
      <c r="J32" s="84">
        <f>IF(ISBLANK(ENTRY!H56),"",ENTRY!H56)</f>
        <v>618</v>
      </c>
      <c r="K32" s="296">
        <f>IF(ISBLANK(ENTRY!M56),"",ENTRY!M56)</f>
        <v>19.399999999999999</v>
      </c>
      <c r="L32" s="296"/>
      <c r="M32" s="85">
        <f>IF(ISBLANK(ENTRY!N56),"",ENTRY!N56)</f>
        <v>58.4</v>
      </c>
      <c r="N32" s="84">
        <f>IF(ISBLANK(ENTRY!O56),"",ENTRY!O56)</f>
        <v>3622</v>
      </c>
      <c r="O32" s="294" t="str">
        <f>IF(ENTRY!I56&gt;0,ENTRY!I56,"")</f>
        <v/>
      </c>
      <c r="P32" s="294"/>
      <c r="Q32" s="86" t="str">
        <f>IF(ENTRY!J56&gt;0,ENTRY!J56,"")</f>
        <v/>
      </c>
      <c r="R32" s="303" t="str">
        <f>IF(ISBLANK(ENTRY!K56),"",ENTRY!K56)</f>
        <v/>
      </c>
      <c r="S32" s="303"/>
      <c r="T32" s="196" t="str">
        <f>IF(ISBLANK(ENTRY!L56),"",ENTRY!L56)</f>
        <v/>
      </c>
      <c r="U32" s="87">
        <f>IF(ISBLANK(ENTRY!Q56),"",ENTRY!Q56)</f>
        <v>287</v>
      </c>
      <c r="V32" s="88">
        <f>IF(ISBLANK(ENTRY!P56),"",ENTRY!P56)</f>
        <v>1110.1999999999998</v>
      </c>
      <c r="W32" s="284">
        <f>ENTRY!T56</f>
        <v>0</v>
      </c>
      <c r="X32" s="285"/>
    </row>
    <row r="33" spans="1:79" s="4" customFormat="1" ht="15.45" customHeight="1" thickTop="1" thickBot="1" x14ac:dyDescent="0.3">
      <c r="A33" s="76">
        <f>IF(ISBLANK(ENTRY!A57),"",ENTRY!A57)</f>
        <v>21</v>
      </c>
      <c r="B33" s="77" t="str">
        <f>IF(ISBLANK(ENTRY!B57),"",ENTRY!B57)</f>
        <v xml:space="preserve">Axis </v>
      </c>
      <c r="C33" s="335" t="str">
        <f>IF(ISBLANK(ENTRY!C57),"",ENTRY!C57)</f>
        <v>57Z69</v>
      </c>
      <c r="D33" s="335"/>
      <c r="E33" s="280" t="str">
        <f>IF(ISBLANK(ENTRY!D57),"",ENTRY!D57)</f>
        <v>SSPRO</v>
      </c>
      <c r="F33" s="280"/>
      <c r="G33" s="78">
        <f>IF(ISBLANK(ENTRY!E57),"",ENTRY!E57)</f>
        <v>107</v>
      </c>
      <c r="H33" s="78" t="str">
        <f>IF(ISBLANK(ENTRY!F57),"",ENTRY!F57)</f>
        <v/>
      </c>
      <c r="I33" s="78">
        <f>IF(ISBLANK(ENTRY!G57),"",ENTRY!G57)</f>
        <v>6</v>
      </c>
      <c r="J33" s="213">
        <f>IF(ISBLANK(ENTRY!H57),"",ENTRY!H57)</f>
        <v>616</v>
      </c>
      <c r="K33" s="281">
        <f>IF(ISBLANK(ENTRY!M57),"",ENTRY!M57)</f>
        <v>15.7</v>
      </c>
      <c r="L33" s="281"/>
      <c r="M33" s="211">
        <f>IF(ISBLANK(ENTRY!N57),"",ENTRY!N57)</f>
        <v>57.5</v>
      </c>
      <c r="N33" s="213">
        <f>IF(ISBLANK(ENTRY!O57),"",ENTRY!O57)</f>
        <v>3080</v>
      </c>
      <c r="O33" s="282" t="str">
        <f>IF(ENTRY!I57&gt;0,ENTRY!I57,"")</f>
        <v/>
      </c>
      <c r="P33" s="282"/>
      <c r="Q33" s="212" t="str">
        <f>IF(ENTRY!J57&gt;0,ENTRY!J57,"")</f>
        <v/>
      </c>
      <c r="R33" s="283" t="str">
        <f>IF(ISBLANK(ENTRY!K57),"",ENTRY!K57)</f>
        <v/>
      </c>
      <c r="S33" s="283"/>
      <c r="T33" s="195" t="str">
        <f>IF(ISBLANK(ENTRY!L57),"",ENTRY!L57)</f>
        <v/>
      </c>
      <c r="U33" s="79">
        <f>IF(ISBLANK(ENTRY!Q57),"",ENTRY!Q57)</f>
        <v>256.10000000000002</v>
      </c>
      <c r="V33" s="80">
        <f>IF(ISBLANK(ENTRY!P57),"",ENTRY!P57)</f>
        <v>1019.1</v>
      </c>
      <c r="W33" s="284">
        <f>ENTRY!T57</f>
        <v>0</v>
      </c>
      <c r="X33" s="285"/>
    </row>
    <row r="34" spans="1:79" ht="15.45" customHeight="1" thickTop="1" thickBot="1" x14ac:dyDescent="0.3">
      <c r="A34" s="81">
        <f>IF(ISBLANK(ENTRY!A58),"",ENTRY!A58)</f>
        <v>22</v>
      </c>
      <c r="B34" s="82" t="str">
        <f>IF(ISBLANK(ENTRY!B58),"",ENTRY!B58)</f>
        <v xml:space="preserve">Axis </v>
      </c>
      <c r="C34" s="336" t="str">
        <f>IF(ISBLANK(ENTRY!C58),"",ENTRY!C58)</f>
        <v>63F60</v>
      </c>
      <c r="D34" s="336"/>
      <c r="E34" s="298" t="str">
        <f>IF(ISBLANK(ENTRY!D58),"",ENTRY!D58)</f>
        <v>SSPRO</v>
      </c>
      <c r="F34" s="298"/>
      <c r="G34" s="83">
        <f>IF(ISBLANK(ENTRY!E58),"",ENTRY!E58)</f>
        <v>113</v>
      </c>
      <c r="H34" s="83" t="str">
        <f>IF(ISBLANK(ENTRY!F58),"",ENTRY!F58)</f>
        <v/>
      </c>
      <c r="I34" s="83">
        <f>IF(ISBLANK(ENTRY!G58),"",ENTRY!G58)</f>
        <v>6</v>
      </c>
      <c r="J34" s="84">
        <f>IF(ISBLANK(ENTRY!H58),"",ENTRY!H58)</f>
        <v>614</v>
      </c>
      <c r="K34" s="296">
        <f>IF(ISBLANK(ENTRY!M58),"",ENTRY!M58)</f>
        <v>16</v>
      </c>
      <c r="L34" s="296"/>
      <c r="M34" s="85">
        <f>IF(ISBLANK(ENTRY!N58),"",ENTRY!N58)</f>
        <v>59.3</v>
      </c>
      <c r="N34" s="84">
        <f>IF(ISBLANK(ENTRY!O58),"",ENTRY!O58)</f>
        <v>3582</v>
      </c>
      <c r="O34" s="294" t="str">
        <f>IF(ENTRY!I58&gt;0,ENTRY!I58,"")</f>
        <v/>
      </c>
      <c r="P34" s="294"/>
      <c r="Q34" s="86" t="str">
        <f>IF(ENTRY!J58&gt;0,ENTRY!J58,"")</f>
        <v/>
      </c>
      <c r="R34" s="303" t="str">
        <f>IF(ISBLANK(ENTRY!K58),"",ENTRY!K58)</f>
        <v/>
      </c>
      <c r="S34" s="303"/>
      <c r="T34" s="196" t="str">
        <f>IF(ISBLANK(ENTRY!L58),"",ENTRY!L58)</f>
        <v/>
      </c>
      <c r="U34" s="87">
        <f>IF(ISBLANK(ENTRY!Q58),"",ENTRY!Q58)</f>
        <v>297.70000000000005</v>
      </c>
      <c r="V34" s="88">
        <f>IF(ISBLANK(ENTRY!P58),"",ENTRY!P58)</f>
        <v>1181.8999999999999</v>
      </c>
      <c r="W34" s="284">
        <f>ENTRY!T58</f>
        <v>0</v>
      </c>
      <c r="X34" s="285"/>
    </row>
    <row r="35" spans="1:79" ht="15.45" customHeight="1" thickTop="1" thickBot="1" x14ac:dyDescent="0.3">
      <c r="A35" s="76" t="str">
        <f>IF(ISBLANK(ENTRY!A59),"",ENTRY!A59)</f>
        <v/>
      </c>
      <c r="B35" s="77" t="str">
        <f>IF(ISBLANK(ENTRY!B59),"",ENTRY!B59)</f>
        <v/>
      </c>
      <c r="C35" s="362" t="str">
        <f>IF(ISBLANK(ENTRY!C59),"",ENTRY!C59)</f>
        <v/>
      </c>
      <c r="D35" s="363"/>
      <c r="E35" s="280" t="str">
        <f>IF(ISBLANK(ENTRY!D59),"",ENTRY!D59)</f>
        <v/>
      </c>
      <c r="F35" s="280"/>
      <c r="G35" s="78" t="str">
        <f>IF(ISBLANK(ENTRY!E59),"",ENTRY!E59)</f>
        <v/>
      </c>
      <c r="H35" s="78" t="str">
        <f>IF(ISBLANK(ENTRY!F59),"",ENTRY!F59)</f>
        <v/>
      </c>
      <c r="I35" s="78" t="str">
        <f>IF(ISBLANK(ENTRY!G59),"",ENTRY!G59)</f>
        <v/>
      </c>
      <c r="J35" s="213" t="str">
        <f>IF(ISBLANK(ENTRY!H59),"",ENTRY!H59)</f>
        <v/>
      </c>
      <c r="K35" s="281" t="str">
        <f>IF(ISBLANK(ENTRY!M59),"",ENTRY!M59)</f>
        <v/>
      </c>
      <c r="L35" s="281"/>
      <c r="M35" s="211" t="str">
        <f>IF(ISBLANK(ENTRY!N59),"",ENTRY!N59)</f>
        <v/>
      </c>
      <c r="N35" s="213" t="str">
        <f>IF(ISBLANK(ENTRY!O59),"",ENTRY!O59)</f>
        <v/>
      </c>
      <c r="O35" s="282" t="str">
        <f>IF(ENTRY!I59&gt;0,ENTRY!I59,"")</f>
        <v/>
      </c>
      <c r="P35" s="282"/>
      <c r="Q35" s="212" t="str">
        <f>IF(ENTRY!J59&gt;0,ENTRY!J59,"")</f>
        <v/>
      </c>
      <c r="R35" s="283" t="str">
        <f>IF(ISBLANK(ENTRY!K59),"",ENTRY!K59)</f>
        <v/>
      </c>
      <c r="S35" s="283"/>
      <c r="T35" s="195" t="str">
        <f>IF(ISBLANK(ENTRY!L59),"",ENTRY!L59)</f>
        <v/>
      </c>
      <c r="U35" s="79" t="str">
        <f>IF(ISBLANK(ENTRY!Q59),"",ENTRY!Q59)</f>
        <v/>
      </c>
      <c r="V35" s="80" t="str">
        <f>IF(ISBLANK(ENTRY!P59),"",ENTRY!P59)</f>
        <v/>
      </c>
      <c r="W35" s="284">
        <f>ENTRY!T59</f>
        <v>0</v>
      </c>
      <c r="X35" s="285"/>
    </row>
    <row r="36" spans="1:79" ht="15.45" customHeight="1" thickTop="1" thickBot="1" x14ac:dyDescent="0.3">
      <c r="A36" s="81" t="str">
        <f>IF(ISBLANK(ENTRY!A60),"",ENTRY!A60)</f>
        <v/>
      </c>
      <c r="B36" s="82" t="str">
        <f>IF(ISBLANK(ENTRY!B60),"",ENTRY!B60)</f>
        <v/>
      </c>
      <c r="C36" s="320" t="str">
        <f>IF(ISBLANK(ENTRY!C60),"",ENTRY!C60)</f>
        <v/>
      </c>
      <c r="D36" s="321"/>
      <c r="E36" s="298" t="str">
        <f>IF(ISBLANK(ENTRY!D60),"",ENTRY!D60)</f>
        <v/>
      </c>
      <c r="F36" s="298"/>
      <c r="G36" s="83" t="str">
        <f>IF(ISBLANK(ENTRY!E60),"",ENTRY!E60)</f>
        <v/>
      </c>
      <c r="H36" s="83" t="str">
        <f>IF(ISBLANK(ENTRY!F60),"",ENTRY!F60)</f>
        <v/>
      </c>
      <c r="I36" s="83" t="str">
        <f>IF(ISBLANK(ENTRY!G60),"",ENTRY!G60)</f>
        <v/>
      </c>
      <c r="J36" s="84" t="str">
        <f>IF(ISBLANK(ENTRY!H60),"",ENTRY!H60)</f>
        <v/>
      </c>
      <c r="K36" s="296" t="str">
        <f>IF(ISBLANK(ENTRY!M60),"",ENTRY!M60)</f>
        <v/>
      </c>
      <c r="L36" s="296"/>
      <c r="M36" s="85" t="str">
        <f>IF(ISBLANK(ENTRY!N60),"",ENTRY!N60)</f>
        <v/>
      </c>
      <c r="N36" s="84" t="str">
        <f>IF(ISBLANK(ENTRY!O60),"",ENTRY!O60)</f>
        <v/>
      </c>
      <c r="O36" s="294" t="str">
        <f>IF(ENTRY!I60&gt;0,ENTRY!I60,"")</f>
        <v/>
      </c>
      <c r="P36" s="294"/>
      <c r="Q36" s="86" t="str">
        <f>IF(ENTRY!J60&gt;0,ENTRY!J60,"")</f>
        <v/>
      </c>
      <c r="R36" s="303" t="str">
        <f>IF(ISBLANK(ENTRY!K60),"",ENTRY!K60)</f>
        <v/>
      </c>
      <c r="S36" s="303"/>
      <c r="T36" s="196" t="str">
        <f>IF(ISBLANK(ENTRY!L60),"",ENTRY!L60)</f>
        <v/>
      </c>
      <c r="U36" s="87" t="str">
        <f>IF(ISBLANK(ENTRY!Q60),"",ENTRY!Q60)</f>
        <v/>
      </c>
      <c r="V36" s="88" t="str">
        <f>IF(ISBLANK(ENTRY!P60),"",ENTRY!P60)</f>
        <v/>
      </c>
      <c r="W36" s="284">
        <f>ENTRY!T60</f>
        <v>0</v>
      </c>
      <c r="X36" s="285"/>
    </row>
    <row r="37" spans="1:79" ht="15.45" customHeight="1" thickTop="1" x14ac:dyDescent="0.25">
      <c r="A37" s="76" t="str">
        <f>IF(ISBLANK(ENTRY!A61),"",ENTRY!A61)</f>
        <v/>
      </c>
      <c r="B37" s="111" t="str">
        <f>IF(ISBLANK(ENTRY!B61),"",ENTRY!B61)</f>
        <v/>
      </c>
      <c r="C37" s="377" t="str">
        <f>IF(ISBLANK(ENTRY!C61),"",ENTRY!C61)</f>
        <v/>
      </c>
      <c r="D37" s="378"/>
      <c r="E37" s="286" t="str">
        <f>IF(ISBLANK(ENTRY!D61),"",ENTRY!D61)</f>
        <v/>
      </c>
      <c r="F37" s="286"/>
      <c r="G37" s="91" t="str">
        <f>IF(ISBLANK(ENTRY!E61),"",ENTRY!E61)</f>
        <v/>
      </c>
      <c r="H37" s="91" t="str">
        <f>IF(ISBLANK(ENTRY!F61),"",ENTRY!F61)</f>
        <v/>
      </c>
      <c r="I37" s="91" t="str">
        <f>IF(ISBLANK(ENTRY!G61),"",ENTRY!G61)</f>
        <v/>
      </c>
      <c r="J37" s="92" t="str">
        <f>IF(ISBLANK(ENTRY!H61),"",ENTRY!H61)</f>
        <v/>
      </c>
      <c r="K37" s="297" t="str">
        <f>IF(ISBLANK(ENTRY!M61),"",ENTRY!M61)</f>
        <v/>
      </c>
      <c r="L37" s="297"/>
      <c r="M37" s="93" t="str">
        <f>IF(ISBLANK(ENTRY!N61),"",ENTRY!N61)</f>
        <v/>
      </c>
      <c r="N37" s="92" t="str">
        <f>IF(ISBLANK(ENTRY!O61),"",ENTRY!O61)</f>
        <v/>
      </c>
      <c r="O37" s="314" t="str">
        <f>IF(ENTRY!I87&gt;0,ENTRY!I87,"")</f>
        <v/>
      </c>
      <c r="P37" s="314"/>
      <c r="Q37" s="94" t="str">
        <f>IF(ENTRY!J61&gt;0,ENTRY!J61,"")</f>
        <v/>
      </c>
      <c r="R37" s="293" t="str">
        <f>IF(ISBLANK(ENTRY!K61),"",ENTRY!K61)</f>
        <v/>
      </c>
      <c r="S37" s="293"/>
      <c r="T37" s="197" t="str">
        <f>IF(ISBLANK(ENTRY!L61),"",ENTRY!L61)</f>
        <v/>
      </c>
      <c r="U37" s="95" t="str">
        <f>IF(ISBLANK(ENTRY!Q61),"",ENTRY!Q61)</f>
        <v/>
      </c>
      <c r="V37" s="96" t="str">
        <f>IF(ISBLANK(ENTRY!P61),"",ENTRY!P61)</f>
        <v/>
      </c>
      <c r="W37" s="284">
        <f>ENTRY!T61</f>
        <v>0</v>
      </c>
      <c r="X37" s="285"/>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row>
    <row r="38" spans="1:79" s="4" customFormat="1" ht="15.45" customHeight="1" x14ac:dyDescent="0.25">
      <c r="A38" s="184"/>
      <c r="B38" s="326" t="s">
        <v>1414</v>
      </c>
      <c r="C38" s="327"/>
      <c r="D38" s="328"/>
      <c r="E38" s="326"/>
      <c r="F38" s="328"/>
      <c r="G38" s="185">
        <f>ENTRY!$E$112</f>
        <v>110.72727272727273</v>
      </c>
      <c r="H38" s="185"/>
      <c r="I38" s="185">
        <f>AVGRowsPerPlot</f>
        <v>6</v>
      </c>
      <c r="J38" s="186">
        <f>AVGRowLength</f>
        <v>631.72727272727275</v>
      </c>
      <c r="K38" s="331">
        <f>ENTRY!$M$112</f>
        <v>16.322727272727274</v>
      </c>
      <c r="L38" s="332"/>
      <c r="M38" s="187">
        <f>ENTRY!$N$112</f>
        <v>58.404545454545456</v>
      </c>
      <c r="N38" s="218">
        <f>ENTRY!O112</f>
        <v>3494.909090909091</v>
      </c>
      <c r="O38" s="380" t="e">
        <f>ENTRY!$I$112</f>
        <v>#DIV/0!</v>
      </c>
      <c r="P38" s="381"/>
      <c r="Q38" s="188" t="e">
        <f>ENTRY!$J$112</f>
        <v>#DIV/0!</v>
      </c>
      <c r="R38" s="333" t="e">
        <f>ENTRY!$K$112</f>
        <v>#DIV/0!</v>
      </c>
      <c r="S38" s="334"/>
      <c r="T38" s="219" t="e">
        <f>ENTRY!$L$112</f>
        <v>#DIV/0!</v>
      </c>
      <c r="U38" s="217">
        <f>ENTRY!$Q$112</f>
        <v>281.17272727272734</v>
      </c>
      <c r="V38" s="189">
        <f>ENTRY!$P$112</f>
        <v>1112.9363636363635</v>
      </c>
      <c r="W38" s="329"/>
      <c r="X38" s="330"/>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row>
    <row r="39" spans="1:79" s="9" customFormat="1" ht="3.75" customHeight="1" x14ac:dyDescent="0.25">
      <c r="A39" s="10"/>
      <c r="B39" s="11"/>
      <c r="C39" s="11"/>
      <c r="D39" s="11"/>
      <c r="E39" s="11"/>
      <c r="F39" s="11"/>
      <c r="G39" s="12"/>
      <c r="H39" s="12"/>
      <c r="I39" s="12"/>
      <c r="J39" s="13"/>
      <c r="K39" s="13"/>
      <c r="L39" s="13"/>
      <c r="M39" s="13"/>
      <c r="N39" s="13"/>
      <c r="O39" s="14"/>
      <c r="P39" s="14"/>
      <c r="Q39" s="14"/>
      <c r="R39" s="15"/>
      <c r="S39" s="15"/>
      <c r="T39" s="15"/>
      <c r="U39" s="16"/>
      <c r="V39" s="16"/>
      <c r="W39" s="16"/>
      <c r="X39" s="16"/>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row>
    <row r="40" spans="1:79" s="9" customFormat="1" ht="9.75" customHeight="1" x14ac:dyDescent="0.25">
      <c r="A40" s="376" t="str">
        <f>"The $/A column is gross dollars per acre of each entry, based on wet corn at $"&amp;ENTRY!P35&amp; " per bushel and using $"&amp;ENTRY!Q35&amp;" per point discount for harvest moisture over 15.0%."</f>
        <v>The $/A column is gross dollars per acre of each entry, based on wet corn at $4 per bushel and using $0.03 per point discount for harvest moisture over 15.0%.</v>
      </c>
      <c r="B40" s="376"/>
      <c r="C40" s="376"/>
      <c r="D40" s="376"/>
      <c r="E40" s="376"/>
      <c r="F40" s="376"/>
      <c r="G40" s="376"/>
      <c r="H40" s="376"/>
      <c r="I40" s="376"/>
      <c r="J40" s="376"/>
      <c r="K40" s="376"/>
      <c r="L40" s="376"/>
      <c r="M40" s="376"/>
      <c r="N40" s="376"/>
      <c r="O40" s="376"/>
      <c r="P40" s="376"/>
      <c r="Q40" s="376"/>
      <c r="R40" s="376"/>
      <c r="S40" s="376"/>
      <c r="T40" s="376"/>
      <c r="U40" s="199"/>
      <c r="V40" s="199"/>
      <c r="W40" s="199"/>
      <c r="X40" s="199"/>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row>
    <row r="41" spans="1:79" s="109" customFormat="1" ht="29.25" customHeight="1" x14ac:dyDescent="0.25">
      <c r="A41" s="376" t="s">
        <v>3315</v>
      </c>
      <c r="B41" s="376"/>
      <c r="C41" s="376"/>
      <c r="D41" s="376"/>
      <c r="E41" s="376"/>
      <c r="F41" s="376"/>
      <c r="G41" s="376"/>
      <c r="H41" s="376"/>
      <c r="I41" s="376"/>
      <c r="J41" s="376"/>
      <c r="K41" s="376"/>
      <c r="L41" s="376"/>
      <c r="M41" s="376"/>
      <c r="N41" s="376"/>
      <c r="O41" s="376"/>
      <c r="P41" s="376"/>
      <c r="Q41" s="376"/>
      <c r="R41" s="376"/>
      <c r="S41" s="376"/>
      <c r="T41" s="376"/>
      <c r="U41" s="376"/>
      <c r="V41" s="376"/>
      <c r="W41" s="376"/>
      <c r="X41" s="376"/>
      <c r="Y41" s="2"/>
      <c r="Z41" s="2"/>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row>
    <row r="42" spans="1:79" s="109" customFormat="1" ht="20.25" customHeight="1" x14ac:dyDescent="0.25">
      <c r="A42" s="376" t="s">
        <v>3333</v>
      </c>
      <c r="B42" s="376"/>
      <c r="C42" s="376"/>
      <c r="D42" s="376"/>
      <c r="E42" s="376"/>
      <c r="F42" s="376"/>
      <c r="G42" s="376"/>
      <c r="H42" s="376"/>
      <c r="I42" s="376"/>
      <c r="J42" s="376"/>
      <c r="K42" s="376"/>
      <c r="L42" s="376"/>
      <c r="M42" s="376"/>
      <c r="N42" s="376"/>
      <c r="O42" s="376"/>
      <c r="P42" s="376"/>
      <c r="Q42" s="376"/>
      <c r="R42" s="376"/>
      <c r="S42" s="376"/>
      <c r="T42" s="376"/>
      <c r="U42" s="376"/>
      <c r="V42" s="376"/>
      <c r="W42" s="376"/>
      <c r="X42" s="376"/>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row>
    <row r="43" spans="1:79" ht="12" customHeight="1" x14ac:dyDescent="0.25">
      <c r="A43" s="379" t="s">
        <v>3313</v>
      </c>
      <c r="B43" s="379"/>
      <c r="C43" s="379"/>
      <c r="D43" s="379"/>
      <c r="E43" s="379"/>
      <c r="F43" s="379"/>
      <c r="G43" s="379"/>
      <c r="H43" s="379"/>
      <c r="I43" s="379"/>
      <c r="J43" s="379"/>
      <c r="K43" s="379"/>
      <c r="L43" s="379"/>
      <c r="M43" s="379"/>
      <c r="N43" s="379"/>
      <c r="O43" s="379"/>
      <c r="P43" s="379"/>
      <c r="Q43" s="379"/>
      <c r="R43" s="379"/>
      <c r="S43" s="379"/>
      <c r="T43" s="379"/>
      <c r="U43" s="379"/>
      <c r="V43" s="379"/>
      <c r="W43" s="379"/>
      <c r="X43" s="379"/>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row>
    <row r="44" spans="1:79" ht="18.75" customHeight="1" x14ac:dyDescent="0.25">
      <c r="A44" s="98"/>
      <c r="B44" s="98"/>
      <c r="C44" s="98"/>
      <c r="D44" s="98"/>
      <c r="E44" s="98"/>
      <c r="F44" s="98"/>
      <c r="G44" s="98"/>
      <c r="H44" s="98"/>
      <c r="I44" s="98"/>
      <c r="J44" s="98"/>
      <c r="K44" s="98"/>
      <c r="L44" s="98"/>
      <c r="M44" s="98"/>
      <c r="N44" s="98"/>
      <c r="O44" s="98"/>
      <c r="P44" s="98"/>
      <c r="Q44" s="98"/>
      <c r="R44" s="107"/>
      <c r="S44" s="107"/>
      <c r="T44" s="107"/>
      <c r="U44" s="107"/>
      <c r="V44" s="108"/>
      <c r="W44" s="318"/>
      <c r="X44" s="319"/>
    </row>
    <row r="45" spans="1:79" ht="15.45" customHeight="1" x14ac:dyDescent="0.25">
      <c r="A45" s="99" t="str">
        <f>IF(ISBLANK(ENTRY!A62),"",ENTRY!A62)</f>
        <v/>
      </c>
      <c r="B45" s="100" t="str">
        <f>IF(ISBLANK(ENTRY!B62),"",ENTRY!B62)</f>
        <v/>
      </c>
      <c r="C45" s="287" t="str">
        <f>IF(ISBLANK(ENTRY!C62),"",ENTRY!C62)</f>
        <v/>
      </c>
      <c r="D45" s="288"/>
      <c r="E45" s="316" t="str">
        <f>IF(ISBLANK(ENTRY!D62),"",ENTRY!D62)</f>
        <v/>
      </c>
      <c r="F45" s="316"/>
      <c r="G45" s="101" t="str">
        <f>IF(ISBLANK(ENTRY!E62),"",ENTRY!E62)</f>
        <v/>
      </c>
      <c r="H45" s="101" t="str">
        <f>IF(ISBLANK(ENTRY!F62),"",ENTRY!F62)</f>
        <v/>
      </c>
      <c r="I45" s="101" t="str">
        <f>IF(ISBLANK(ENTRY!G62),"",ENTRY!G62)</f>
        <v/>
      </c>
      <c r="J45" s="102" t="str">
        <f>IF(ISBLANK(ENTRY!H62),"",ENTRY!H62)</f>
        <v/>
      </c>
      <c r="K45" s="317" t="str">
        <f>IF(ISBLANK(ENTRY!M62),"",ENTRY!M62)</f>
        <v/>
      </c>
      <c r="L45" s="317"/>
      <c r="M45" s="103" t="str">
        <f>IF(ISBLANK(ENTRY!N62),"",ENTRY!N62)</f>
        <v/>
      </c>
      <c r="N45" s="102" t="str">
        <f>IF(ISBLANK(ENTRY!O62),"",ENTRY!O62)</f>
        <v/>
      </c>
      <c r="O45" s="302" t="str">
        <f>IF(ENTRY!I88&gt;0,ENTRY!I88,"")</f>
        <v/>
      </c>
      <c r="P45" s="302"/>
      <c r="Q45" s="104" t="str">
        <f>IF(ENTRY!J62&gt;0,ENTRY!J62,"")</f>
        <v/>
      </c>
      <c r="R45" s="299" t="str">
        <f>IF(ISBLANK(ENTRY!K62),"",ENTRY!K62)</f>
        <v/>
      </c>
      <c r="S45" s="299"/>
      <c r="T45" s="194" t="str">
        <f>IF(ISBLANK(ENTRY!L62),"",ENTRY!L62)</f>
        <v/>
      </c>
      <c r="U45" s="105" t="str">
        <f>IF(ISBLANK(ENTRY!Q62),"",ENTRY!Q62)</f>
        <v/>
      </c>
      <c r="V45" s="106" t="str">
        <f>IF(ISBLANK(ENTRY!P62),"",ENTRY!P62)</f>
        <v/>
      </c>
      <c r="W45" s="300" t="str">
        <f>IF(ISBLANK(ENTRY!T62),"",ENTRY!T62)</f>
        <v/>
      </c>
      <c r="X45" s="301"/>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row>
    <row r="46" spans="1:79" s="7" customFormat="1" ht="15.45" customHeight="1" x14ac:dyDescent="0.25">
      <c r="A46" s="89" t="str">
        <f>IF(ISBLANK(ENTRY!A63),"",ENTRY!A63)</f>
        <v/>
      </c>
      <c r="B46" s="90" t="str">
        <f>IF(ISBLANK(ENTRY!B63),"",ENTRY!B63)</f>
        <v/>
      </c>
      <c r="C46" s="286" t="str">
        <f>IF(ISBLANK(ENTRY!C63),"",ENTRY!C63)</f>
        <v/>
      </c>
      <c r="D46" s="286"/>
      <c r="E46" s="286" t="str">
        <f>IF(ISBLANK(ENTRY!D63),"",ENTRY!D63)</f>
        <v/>
      </c>
      <c r="F46" s="286"/>
      <c r="G46" s="91" t="str">
        <f>IF(ISBLANK(ENTRY!E63),"",ENTRY!E63)</f>
        <v/>
      </c>
      <c r="H46" s="91" t="str">
        <f>IF(ISBLANK(ENTRY!F63),"",ENTRY!F63)</f>
        <v/>
      </c>
      <c r="I46" s="91" t="str">
        <f>IF(ISBLANK(ENTRY!G63),"",ENTRY!G63)</f>
        <v/>
      </c>
      <c r="J46" s="92" t="str">
        <f>IF(ISBLANK(ENTRY!H63),"",ENTRY!H63)</f>
        <v/>
      </c>
      <c r="K46" s="297" t="str">
        <f>IF(ISBLANK(ENTRY!M63),"",ENTRY!M63)</f>
        <v/>
      </c>
      <c r="L46" s="297"/>
      <c r="M46" s="93" t="str">
        <f>IF(ISBLANK(ENTRY!N63),"",ENTRY!N63)</f>
        <v/>
      </c>
      <c r="N46" s="92" t="str">
        <f>IF(ISBLANK(ENTRY!O63),"",ENTRY!O63)</f>
        <v/>
      </c>
      <c r="O46" s="314" t="str">
        <f>IF(ENTRY!I89&gt;0,ENTRY!I89,"")</f>
        <v/>
      </c>
      <c r="P46" s="314"/>
      <c r="Q46" s="94" t="str">
        <f>IF(ENTRY!J63&gt;0,ENTRY!J63,"")</f>
        <v/>
      </c>
      <c r="R46" s="293" t="str">
        <f>IF(ISBLANK(ENTRY!K63),"",ENTRY!K63)</f>
        <v/>
      </c>
      <c r="S46" s="293"/>
      <c r="T46" s="197" t="str">
        <f>IF(ISBLANK(ENTRY!L63),"",ENTRY!L63)</f>
        <v/>
      </c>
      <c r="U46" s="95" t="str">
        <f>IF(ISBLANK(ENTRY!Q63),"",ENTRY!Q63)</f>
        <v/>
      </c>
      <c r="V46" s="96" t="str">
        <f>IF(ISBLANK(ENTRY!P63),"",ENTRY!P63)</f>
        <v/>
      </c>
      <c r="W46" s="289" t="str">
        <f>IF(ISBLANK(ENTRY!T63),"",ENTRY!T63)</f>
        <v/>
      </c>
      <c r="X46" s="290"/>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row>
    <row r="47" spans="1:79" ht="15.45" customHeight="1" x14ac:dyDescent="0.25">
      <c r="A47" s="81" t="str">
        <f>IF(ISBLANK(ENTRY!A64),"",ENTRY!A64)</f>
        <v/>
      </c>
      <c r="B47" s="82" t="str">
        <f>IF(ISBLANK(ENTRY!B64),"",ENTRY!B64)</f>
        <v/>
      </c>
      <c r="C47" s="287" t="str">
        <f>IF(ISBLANK(ENTRY!C64),"",ENTRY!C64)</f>
        <v/>
      </c>
      <c r="D47" s="288"/>
      <c r="E47" s="298" t="str">
        <f>IF(ISBLANK(ENTRY!D64),"",ENTRY!D64)</f>
        <v/>
      </c>
      <c r="F47" s="298"/>
      <c r="G47" s="83" t="str">
        <f>IF(ISBLANK(ENTRY!E64),"",ENTRY!E64)</f>
        <v/>
      </c>
      <c r="H47" s="83" t="str">
        <f>IF(ISBLANK(ENTRY!F64),"",ENTRY!F64)</f>
        <v/>
      </c>
      <c r="I47" s="83" t="str">
        <f>IF(ISBLANK(ENTRY!G64),"",ENTRY!G64)</f>
        <v/>
      </c>
      <c r="J47" s="84" t="str">
        <f>IF(ISBLANK(ENTRY!H64),"",ENTRY!H64)</f>
        <v/>
      </c>
      <c r="K47" s="296" t="str">
        <f>IF(ISBLANK(ENTRY!M64),"",ENTRY!M64)</f>
        <v/>
      </c>
      <c r="L47" s="296"/>
      <c r="M47" s="85" t="str">
        <f>IF(ISBLANK(ENTRY!N64),"",ENTRY!N64)</f>
        <v/>
      </c>
      <c r="N47" s="84" t="str">
        <f>IF(ISBLANK(ENTRY!O64),"",ENTRY!O64)</f>
        <v/>
      </c>
      <c r="O47" s="294" t="str">
        <f>IF(ENTRY!I90&gt;0,ENTRY!I90,"")</f>
        <v/>
      </c>
      <c r="P47" s="294"/>
      <c r="Q47" s="86" t="str">
        <f>IF(ENTRY!J64&gt;0,ENTRY!J64,"")</f>
        <v/>
      </c>
      <c r="R47" s="303" t="str">
        <f>IF(ISBLANK(ENTRY!K64),"",ENTRY!K64)</f>
        <v/>
      </c>
      <c r="S47" s="303"/>
      <c r="T47" s="196" t="str">
        <f>IF(ISBLANK(ENTRY!L64),"",ENTRY!L64)</f>
        <v/>
      </c>
      <c r="U47" s="87" t="str">
        <f>IF(ISBLANK(ENTRY!Q64),"",ENTRY!Q64)</f>
        <v/>
      </c>
      <c r="V47" s="88" t="str">
        <f>IF(ISBLANK(ENTRY!P64),"",ENTRY!P64)</f>
        <v/>
      </c>
      <c r="W47" s="291" t="str">
        <f>IF(ISBLANK(ENTRY!T64),"",ENTRY!T64)</f>
        <v/>
      </c>
      <c r="X47" s="292"/>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row>
    <row r="48" spans="1:79" s="7" customFormat="1" ht="15.45" customHeight="1" x14ac:dyDescent="0.25">
      <c r="A48" s="89" t="str">
        <f>IF(ISBLANK(ENTRY!A65),"",ENTRY!A65)</f>
        <v/>
      </c>
      <c r="B48" s="90" t="str">
        <f>IF(ISBLANK(ENTRY!B65),"",ENTRY!B65)</f>
        <v/>
      </c>
      <c r="C48" s="286" t="str">
        <f>IF(ISBLANK(ENTRY!C65),"",ENTRY!C65)</f>
        <v/>
      </c>
      <c r="D48" s="286"/>
      <c r="E48" s="286" t="str">
        <f>IF(ISBLANK(ENTRY!D65),"",ENTRY!D65)</f>
        <v/>
      </c>
      <c r="F48" s="286"/>
      <c r="G48" s="91" t="str">
        <f>IF(ISBLANK(ENTRY!E65),"",ENTRY!E65)</f>
        <v/>
      </c>
      <c r="H48" s="91" t="str">
        <f>IF(ISBLANK(ENTRY!F65),"",ENTRY!F65)</f>
        <v/>
      </c>
      <c r="I48" s="91" t="str">
        <f>IF(ISBLANK(ENTRY!G65),"",ENTRY!G65)</f>
        <v/>
      </c>
      <c r="J48" s="92" t="str">
        <f>IF(ISBLANK(ENTRY!H65),"",ENTRY!H65)</f>
        <v/>
      </c>
      <c r="K48" s="297" t="str">
        <f>IF(ISBLANK(ENTRY!M65),"",ENTRY!M65)</f>
        <v/>
      </c>
      <c r="L48" s="297"/>
      <c r="M48" s="93" t="str">
        <f>IF(ISBLANK(ENTRY!N65),"",ENTRY!N65)</f>
        <v/>
      </c>
      <c r="N48" s="92" t="str">
        <f>IF(ISBLANK(ENTRY!O65),"",ENTRY!O65)</f>
        <v/>
      </c>
      <c r="O48" s="314" t="str">
        <f>IF(ENTRY!I91&gt;0,ENTRY!I91,"")</f>
        <v/>
      </c>
      <c r="P48" s="314"/>
      <c r="Q48" s="94" t="str">
        <f>IF(ENTRY!J65&gt;0,ENTRY!J65,"")</f>
        <v/>
      </c>
      <c r="R48" s="293" t="str">
        <f>IF(ISBLANK(ENTRY!K65),"",ENTRY!K65)</f>
        <v/>
      </c>
      <c r="S48" s="293"/>
      <c r="T48" s="197" t="str">
        <f>IF(ISBLANK(ENTRY!L65),"",ENTRY!L65)</f>
        <v/>
      </c>
      <c r="U48" s="95" t="str">
        <f>IF(ISBLANK(ENTRY!Q65),"",ENTRY!Q65)</f>
        <v/>
      </c>
      <c r="V48" s="96" t="str">
        <f>IF(ISBLANK(ENTRY!P65),"",ENTRY!P65)</f>
        <v/>
      </c>
      <c r="W48" s="289" t="str">
        <f>IF(ISBLANK(ENTRY!T65),"",ENTRY!T65)</f>
        <v/>
      </c>
      <c r="X48" s="290"/>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row>
    <row r="49" spans="1:79" ht="15.45" customHeight="1" x14ac:dyDescent="0.25">
      <c r="A49" s="81" t="str">
        <f>IF(ISBLANK(ENTRY!A66),"",ENTRY!A66)</f>
        <v/>
      </c>
      <c r="B49" s="82" t="str">
        <f>IF(ISBLANK(ENTRY!B66),"",ENTRY!B66)</f>
        <v/>
      </c>
      <c r="C49" s="287" t="str">
        <f>IF(ISBLANK(ENTRY!C66),"",ENTRY!C66)</f>
        <v/>
      </c>
      <c r="D49" s="288"/>
      <c r="E49" s="298" t="str">
        <f>IF(ISBLANK(ENTRY!D66),"",ENTRY!D66)</f>
        <v/>
      </c>
      <c r="F49" s="298"/>
      <c r="G49" s="83" t="str">
        <f>IF(ISBLANK(ENTRY!E66),"",ENTRY!E66)</f>
        <v/>
      </c>
      <c r="H49" s="83"/>
      <c r="I49" s="83" t="str">
        <f>IF(ISBLANK(ENTRY!G66),"",ENTRY!G66)</f>
        <v/>
      </c>
      <c r="J49" s="84" t="str">
        <f>IF(ISBLANK(ENTRY!H66),"",ENTRY!H66)</f>
        <v/>
      </c>
      <c r="K49" s="296" t="str">
        <f>IF(ISBLANK(ENTRY!M66),"",ENTRY!M66)</f>
        <v/>
      </c>
      <c r="L49" s="296"/>
      <c r="M49" s="85" t="str">
        <f>IF(ISBLANK(ENTRY!N66),"",ENTRY!N66)</f>
        <v/>
      </c>
      <c r="N49" s="84" t="str">
        <f>IF(ISBLANK(ENTRY!O66),"",ENTRY!O66)</f>
        <v/>
      </c>
      <c r="O49" s="294" t="str">
        <f>IF(ENTRY!I92&gt;0,ENTRY!I92,"")</f>
        <v/>
      </c>
      <c r="P49" s="294"/>
      <c r="Q49" s="86" t="str">
        <f>IF(ENTRY!J66&gt;0,ENTRY!J66,"")</f>
        <v/>
      </c>
      <c r="R49" s="303" t="str">
        <f>IF(ISBLANK(ENTRY!K66),"",ENTRY!K66)</f>
        <v/>
      </c>
      <c r="S49" s="303"/>
      <c r="T49" s="196" t="str">
        <f>IF(ISBLANK(ENTRY!L66),"",ENTRY!L66)</f>
        <v/>
      </c>
      <c r="U49" s="87" t="str">
        <f>IF(ISBLANK(ENTRY!Q66),"",ENTRY!Q66)</f>
        <v/>
      </c>
      <c r="V49" s="88" t="str">
        <f>IF(ISBLANK(ENTRY!P66),"",ENTRY!P66)</f>
        <v/>
      </c>
      <c r="W49" s="291" t="str">
        <f>IF(ISBLANK(ENTRY!T66),"",ENTRY!T66)</f>
        <v/>
      </c>
      <c r="X49" s="292"/>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row>
    <row r="50" spans="1:79" s="7" customFormat="1" ht="15.45" customHeight="1" x14ac:dyDescent="0.25">
      <c r="A50" s="89" t="str">
        <f>IF(ISBLANK(ENTRY!A67),"",ENTRY!A67)</f>
        <v/>
      </c>
      <c r="B50" s="90" t="str">
        <f>IF(ISBLANK(ENTRY!B67),"",ENTRY!B67)</f>
        <v/>
      </c>
      <c r="C50" s="286" t="str">
        <f>IF(ISBLANK(ENTRY!C67),"",ENTRY!C67)</f>
        <v/>
      </c>
      <c r="D50" s="286"/>
      <c r="E50" s="286" t="str">
        <f>IF(ISBLANK(ENTRY!D67),"",ENTRY!D67)</f>
        <v/>
      </c>
      <c r="F50" s="286"/>
      <c r="G50" s="91" t="str">
        <f>IF(ISBLANK(ENTRY!E67),"",ENTRY!E67)</f>
        <v/>
      </c>
      <c r="H50" s="91" t="str">
        <f>IF(ISBLANK(ENTRY!F67),"",ENTRY!F67)</f>
        <v/>
      </c>
      <c r="I50" s="91" t="str">
        <f>IF(ISBLANK(ENTRY!G67),"",ENTRY!G67)</f>
        <v/>
      </c>
      <c r="J50" s="92" t="str">
        <f>IF(ISBLANK(ENTRY!H67),"",ENTRY!H67)</f>
        <v/>
      </c>
      <c r="K50" s="297" t="str">
        <f>IF(ISBLANK(ENTRY!M67),"",ENTRY!M67)</f>
        <v/>
      </c>
      <c r="L50" s="297"/>
      <c r="M50" s="93" t="str">
        <f>IF(ISBLANK(ENTRY!N67),"",ENTRY!N67)</f>
        <v/>
      </c>
      <c r="N50" s="92" t="str">
        <f>IF(ISBLANK(ENTRY!O67),"",ENTRY!O67)</f>
        <v/>
      </c>
      <c r="O50" s="314" t="str">
        <f>IF(ENTRY!I93&gt;0,ENTRY!I93,"")</f>
        <v/>
      </c>
      <c r="P50" s="314"/>
      <c r="Q50" s="94" t="str">
        <f>IF(ENTRY!J67&gt;0,ENTRY!J67,"")</f>
        <v/>
      </c>
      <c r="R50" s="293" t="str">
        <f>IF(ISBLANK(ENTRY!K67),"",ENTRY!K67)</f>
        <v/>
      </c>
      <c r="S50" s="293"/>
      <c r="T50" s="197" t="str">
        <f>IF(ISBLANK(ENTRY!L67),"",ENTRY!L67)</f>
        <v/>
      </c>
      <c r="U50" s="95" t="str">
        <f>IF(ISBLANK(ENTRY!Q67),"",ENTRY!Q67)</f>
        <v/>
      </c>
      <c r="V50" s="96" t="str">
        <f>IF(ISBLANK(ENTRY!P67),"",ENTRY!P67)</f>
        <v/>
      </c>
      <c r="W50" s="289" t="str">
        <f>IF(ISBLANK(ENTRY!T67),"",ENTRY!T67)</f>
        <v/>
      </c>
      <c r="X50" s="290"/>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row>
    <row r="51" spans="1:79" ht="15.45" customHeight="1" x14ac:dyDescent="0.25">
      <c r="A51" s="81" t="str">
        <f>IF(ISBLANK(ENTRY!A68),"",ENTRY!A68)</f>
        <v/>
      </c>
      <c r="B51" s="82" t="str">
        <f>IF(ISBLANK(ENTRY!B68),"",ENTRY!B68)</f>
        <v/>
      </c>
      <c r="C51" s="287" t="str">
        <f>IF(ISBLANK(ENTRY!C68),"",ENTRY!C68)</f>
        <v/>
      </c>
      <c r="D51" s="288"/>
      <c r="E51" s="298" t="str">
        <f>IF(ISBLANK(ENTRY!D68),"",ENTRY!D68)</f>
        <v/>
      </c>
      <c r="F51" s="298"/>
      <c r="G51" s="83" t="str">
        <f>IF(ISBLANK(ENTRY!E68),"",ENTRY!E68)</f>
        <v/>
      </c>
      <c r="H51" s="83" t="str">
        <f>IF(ISBLANK(ENTRY!F68),"",ENTRY!F68)</f>
        <v/>
      </c>
      <c r="I51" s="83" t="str">
        <f>IF(ISBLANK(ENTRY!G68),"",ENTRY!G68)</f>
        <v/>
      </c>
      <c r="J51" s="84" t="str">
        <f>IF(ISBLANK(ENTRY!H68),"",ENTRY!H68)</f>
        <v/>
      </c>
      <c r="K51" s="296" t="str">
        <f>IF(ISBLANK(ENTRY!M68),"",ENTRY!M68)</f>
        <v/>
      </c>
      <c r="L51" s="296"/>
      <c r="M51" s="85" t="str">
        <f>IF(ISBLANK(ENTRY!N68),"",ENTRY!N68)</f>
        <v/>
      </c>
      <c r="N51" s="84" t="str">
        <f>IF(ISBLANK(ENTRY!O68),"",ENTRY!O68)</f>
        <v/>
      </c>
      <c r="O51" s="294" t="str">
        <f>IF(ENTRY!I94&gt;0,ENTRY!I94,"")</f>
        <v/>
      </c>
      <c r="P51" s="294"/>
      <c r="Q51" s="86" t="str">
        <f>IF(ENTRY!J68&gt;0,ENTRY!J68,"")</f>
        <v/>
      </c>
      <c r="R51" s="303" t="str">
        <f>IF(ISBLANK(ENTRY!K68),"",ENTRY!K68)</f>
        <v/>
      </c>
      <c r="S51" s="303"/>
      <c r="T51" s="196" t="str">
        <f>IF(ISBLANK(ENTRY!L68),"",ENTRY!L68)</f>
        <v/>
      </c>
      <c r="U51" s="87" t="str">
        <f>IF(ISBLANK(ENTRY!Q68),"",ENTRY!Q68)</f>
        <v/>
      </c>
      <c r="V51" s="88" t="str">
        <f>IF(ISBLANK(ENTRY!P68),"",ENTRY!P68)</f>
        <v/>
      </c>
      <c r="W51" s="291" t="str">
        <f>IF(ISBLANK(ENTRY!T68),"",ENTRY!T68)</f>
        <v/>
      </c>
      <c r="X51" s="292"/>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row>
    <row r="52" spans="1:79" s="7" customFormat="1" ht="15.45" customHeight="1" x14ac:dyDescent="0.25">
      <c r="A52" s="89" t="str">
        <f>IF(ISBLANK(ENTRY!A69),"",ENTRY!A69)</f>
        <v/>
      </c>
      <c r="B52" s="90" t="str">
        <f>IF(ISBLANK(ENTRY!B69),"",ENTRY!B69)</f>
        <v/>
      </c>
      <c r="C52" s="286" t="str">
        <f>IF(ISBLANK(ENTRY!C69),"",ENTRY!C69)</f>
        <v/>
      </c>
      <c r="D52" s="286"/>
      <c r="E52" s="286" t="str">
        <f>IF(ISBLANK(ENTRY!D69),"",ENTRY!D69)</f>
        <v/>
      </c>
      <c r="F52" s="286"/>
      <c r="G52" s="91" t="str">
        <f>IF(ISBLANK(ENTRY!E69),"",ENTRY!E69)</f>
        <v/>
      </c>
      <c r="H52" s="91" t="str">
        <f>IF(ISBLANK(ENTRY!F69),"",ENTRY!F69)</f>
        <v/>
      </c>
      <c r="I52" s="91" t="str">
        <f>IF(ISBLANK(ENTRY!G69),"",ENTRY!G69)</f>
        <v/>
      </c>
      <c r="J52" s="92" t="str">
        <f>IF(ISBLANK(ENTRY!H69),"",ENTRY!H69)</f>
        <v/>
      </c>
      <c r="K52" s="297" t="str">
        <f>IF(ISBLANK(ENTRY!M69),"",ENTRY!M69)</f>
        <v/>
      </c>
      <c r="L52" s="297"/>
      <c r="M52" s="93" t="str">
        <f>IF(ISBLANK(ENTRY!N69),"",ENTRY!N69)</f>
        <v/>
      </c>
      <c r="N52" s="92" t="str">
        <f>IF(ISBLANK(ENTRY!O69),"",ENTRY!O69)</f>
        <v/>
      </c>
      <c r="O52" s="314" t="str">
        <f>IF(ENTRY!I95&gt;0,ENTRY!I95,"")</f>
        <v/>
      </c>
      <c r="P52" s="314"/>
      <c r="Q52" s="94" t="str">
        <f>IF(ENTRY!J69&gt;0,ENTRY!J69,"")</f>
        <v/>
      </c>
      <c r="R52" s="293" t="str">
        <f>IF(ISBLANK(ENTRY!K69),"",ENTRY!K69)</f>
        <v/>
      </c>
      <c r="S52" s="293"/>
      <c r="T52" s="197" t="str">
        <f>IF(ISBLANK(ENTRY!L69),"",ENTRY!L69)</f>
        <v/>
      </c>
      <c r="U52" s="95" t="str">
        <f>IF(ISBLANK(ENTRY!Q69),"",ENTRY!Q69)</f>
        <v/>
      </c>
      <c r="V52" s="96" t="str">
        <f>IF(ISBLANK(ENTRY!P69),"",ENTRY!P69)</f>
        <v/>
      </c>
      <c r="W52" s="289" t="str">
        <f>IF(ISBLANK(ENTRY!T69),"",ENTRY!T69)</f>
        <v/>
      </c>
      <c r="X52" s="290"/>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row>
    <row r="53" spans="1:79" ht="15.45" customHeight="1" x14ac:dyDescent="0.25">
      <c r="A53" s="81" t="str">
        <f>IF(ISBLANK(ENTRY!A70),"",ENTRY!A70)</f>
        <v/>
      </c>
      <c r="B53" s="82" t="str">
        <f>IF(ISBLANK(ENTRY!B70),"",ENTRY!B70)</f>
        <v/>
      </c>
      <c r="C53" s="287" t="str">
        <f>IF(ISBLANK(ENTRY!C70),"",ENTRY!C70)</f>
        <v/>
      </c>
      <c r="D53" s="288"/>
      <c r="E53" s="291" t="str">
        <f>IF(ISBLANK(ENTRY!D70),"",ENTRY!D70)</f>
        <v/>
      </c>
      <c r="F53" s="295"/>
      <c r="G53" s="83" t="str">
        <f>IF(ISBLANK(ENTRY!E70),"",ENTRY!E70)</f>
        <v/>
      </c>
      <c r="H53" s="83" t="str">
        <f>IF(ISBLANK(ENTRY!F70),"",ENTRY!F70)</f>
        <v/>
      </c>
      <c r="I53" s="83" t="str">
        <f>IF(ISBLANK(ENTRY!G70),"",ENTRY!G70)</f>
        <v/>
      </c>
      <c r="J53" s="84" t="str">
        <f>IF(ISBLANK(ENTRY!H70),"",ENTRY!H70)</f>
        <v/>
      </c>
      <c r="K53" s="296" t="str">
        <f>IF(ISBLANK(ENTRY!M70),"",ENTRY!M70)</f>
        <v/>
      </c>
      <c r="L53" s="296"/>
      <c r="M53" s="85" t="str">
        <f>IF(ISBLANK(ENTRY!N70),"",ENTRY!N70)</f>
        <v/>
      </c>
      <c r="N53" s="84" t="str">
        <f>IF(ISBLANK(ENTRY!O70),"",ENTRY!O70)</f>
        <v/>
      </c>
      <c r="O53" s="294" t="str">
        <f>IF(ENTRY!I96&gt;0,ENTRY!I96,"")</f>
        <v/>
      </c>
      <c r="P53" s="294"/>
      <c r="Q53" s="86" t="str">
        <f>IF(ENTRY!J70&gt;0,ENTRY!J70,"")</f>
        <v/>
      </c>
      <c r="R53" s="303" t="str">
        <f>IF(ISBLANK(ENTRY!K70),"",ENTRY!K70)</f>
        <v/>
      </c>
      <c r="S53" s="303"/>
      <c r="T53" s="196" t="str">
        <f>IF(ISBLANK(ENTRY!L70),"",ENTRY!L70)</f>
        <v/>
      </c>
      <c r="U53" s="87" t="str">
        <f>IF(ISBLANK(ENTRY!Q70),"",ENTRY!Q70)</f>
        <v/>
      </c>
      <c r="V53" s="88" t="str">
        <f>IF(ISBLANK(ENTRY!P70),"",ENTRY!P70)</f>
        <v/>
      </c>
      <c r="W53" s="291" t="str">
        <f>IF(ISBLANK(ENTRY!T70),"",ENTRY!T70)</f>
        <v/>
      </c>
      <c r="X53" s="292"/>
    </row>
    <row r="54" spans="1:79" s="7" customFormat="1" ht="15.45" customHeight="1" x14ac:dyDescent="0.25">
      <c r="A54" s="89" t="str">
        <f>IF(ISBLANK(ENTRY!A71),"",ENTRY!A71)</f>
        <v/>
      </c>
      <c r="B54" s="90" t="str">
        <f>IF(ISBLANK(ENTRY!B71),"",ENTRY!B71)</f>
        <v/>
      </c>
      <c r="C54" s="286" t="str">
        <f>IF(ISBLANK(ENTRY!C71),"",ENTRY!C71)</f>
        <v/>
      </c>
      <c r="D54" s="286"/>
      <c r="E54" s="286" t="str">
        <f>IF(ISBLANK(ENTRY!D71),"",ENTRY!D71)</f>
        <v/>
      </c>
      <c r="F54" s="286"/>
      <c r="G54" s="91" t="str">
        <f>IF(ISBLANK(ENTRY!E71),"",ENTRY!E71)</f>
        <v/>
      </c>
      <c r="H54" s="91" t="str">
        <f>IF(ISBLANK(ENTRY!F71),"",ENTRY!F71)</f>
        <v/>
      </c>
      <c r="I54" s="91" t="str">
        <f>IF(ISBLANK(ENTRY!G71),"",ENTRY!G71)</f>
        <v/>
      </c>
      <c r="J54" s="92" t="str">
        <f>IF(ISBLANK(ENTRY!H71),"",ENTRY!H71)</f>
        <v/>
      </c>
      <c r="K54" s="297" t="str">
        <f>IF(ISBLANK(ENTRY!M71),"",ENTRY!M71)</f>
        <v/>
      </c>
      <c r="L54" s="297"/>
      <c r="M54" s="93" t="str">
        <f>IF(ISBLANK(ENTRY!N71),"",ENTRY!N71)</f>
        <v/>
      </c>
      <c r="N54" s="92" t="str">
        <f>IF(ISBLANK(ENTRY!O71),"",ENTRY!O71)</f>
        <v/>
      </c>
      <c r="O54" s="314" t="str">
        <f>IF(ENTRY!I97&gt;0,ENTRY!I97,"")</f>
        <v/>
      </c>
      <c r="P54" s="314"/>
      <c r="Q54" s="94" t="str">
        <f>IF(ENTRY!J71&gt;0,ENTRY!J71,"")</f>
        <v/>
      </c>
      <c r="R54" s="293" t="str">
        <f>IF(ISBLANK(ENTRY!K71),"",ENTRY!K71)</f>
        <v/>
      </c>
      <c r="S54" s="293"/>
      <c r="T54" s="197" t="str">
        <f>IF(ISBLANK(ENTRY!L71),"",ENTRY!L71)</f>
        <v/>
      </c>
      <c r="U54" s="95" t="str">
        <f>IF(ISBLANK(ENTRY!Q71),"",ENTRY!Q71)</f>
        <v/>
      </c>
      <c r="V54" s="96" t="str">
        <f>IF(ISBLANK(ENTRY!P71),"",ENTRY!P71)</f>
        <v/>
      </c>
      <c r="W54" s="289" t="str">
        <f>IF(ISBLANK(ENTRY!T71),"",ENTRY!T71)</f>
        <v/>
      </c>
      <c r="X54" s="290"/>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row>
    <row r="55" spans="1:79" ht="15.45" customHeight="1" x14ac:dyDescent="0.25">
      <c r="A55" s="81" t="str">
        <f>IF(ISBLANK(ENTRY!A72),"",ENTRY!A72)</f>
        <v/>
      </c>
      <c r="B55" s="82" t="str">
        <f>IF(ISBLANK(ENTRY!B72),"",ENTRY!B72)</f>
        <v/>
      </c>
      <c r="C55" s="287" t="str">
        <f>IF(ISBLANK(ENTRY!C72),"",ENTRY!C72)</f>
        <v/>
      </c>
      <c r="D55" s="288"/>
      <c r="E55" s="298" t="str">
        <f>IF(ISBLANK(ENTRY!D72),"",ENTRY!D72)</f>
        <v/>
      </c>
      <c r="F55" s="298"/>
      <c r="G55" s="83" t="str">
        <f>IF(ISBLANK(ENTRY!E72),"",ENTRY!E72)</f>
        <v/>
      </c>
      <c r="H55" s="83" t="str">
        <f>IF(ISBLANK(ENTRY!F72),"",ENTRY!F72)</f>
        <v/>
      </c>
      <c r="I55" s="83" t="str">
        <f>IF(ISBLANK(ENTRY!G72),"",ENTRY!G72)</f>
        <v/>
      </c>
      <c r="J55" s="84" t="str">
        <f>IF(ISBLANK(ENTRY!H72),"",ENTRY!H72)</f>
        <v/>
      </c>
      <c r="K55" s="296" t="str">
        <f>IF(ISBLANK(ENTRY!M72),"",ENTRY!M72)</f>
        <v/>
      </c>
      <c r="L55" s="296"/>
      <c r="M55" s="85" t="str">
        <f>IF(ISBLANK(ENTRY!N72),"",ENTRY!N72)</f>
        <v/>
      </c>
      <c r="N55" s="84" t="str">
        <f>IF(ISBLANK(ENTRY!O72),"",ENTRY!O72)</f>
        <v/>
      </c>
      <c r="O55" s="294" t="str">
        <f>IF(ENTRY!I98&gt;0,ENTRY!I98,"")</f>
        <v/>
      </c>
      <c r="P55" s="294"/>
      <c r="Q55" s="86" t="str">
        <f>IF(ENTRY!J72&gt;0,ENTRY!J72,"")</f>
        <v/>
      </c>
      <c r="R55" s="303" t="str">
        <f>IF(ISBLANK(ENTRY!K72),"",ENTRY!K72)</f>
        <v/>
      </c>
      <c r="S55" s="303"/>
      <c r="T55" s="196" t="str">
        <f>IF(ISBLANK(ENTRY!L72),"",ENTRY!L72)</f>
        <v/>
      </c>
      <c r="U55" s="87" t="str">
        <f>IF(ISBLANK(ENTRY!Q72),"",ENTRY!Q72)</f>
        <v/>
      </c>
      <c r="V55" s="88" t="str">
        <f>IF(ISBLANK(ENTRY!P72),"",ENTRY!P72)</f>
        <v/>
      </c>
      <c r="W55" s="291" t="str">
        <f>IF(ISBLANK(ENTRY!T72),"",ENTRY!T72)</f>
        <v/>
      </c>
      <c r="X55" s="292"/>
    </row>
    <row r="56" spans="1:79" s="7" customFormat="1" ht="15.45" customHeight="1" x14ac:dyDescent="0.25">
      <c r="A56" s="89" t="str">
        <f>IF(ISBLANK(ENTRY!A73),"",ENTRY!A73)</f>
        <v/>
      </c>
      <c r="B56" s="90" t="str">
        <f>IF(ISBLANK(ENTRY!B73),"",ENTRY!B73)</f>
        <v/>
      </c>
      <c r="C56" s="286" t="str">
        <f>IF(ISBLANK(ENTRY!C73),"",ENTRY!C73)</f>
        <v/>
      </c>
      <c r="D56" s="286"/>
      <c r="E56" s="286" t="str">
        <f>IF(ISBLANK(ENTRY!D73),"",ENTRY!D73)</f>
        <v/>
      </c>
      <c r="F56" s="286"/>
      <c r="G56" s="91" t="str">
        <f>IF(ISBLANK(ENTRY!E73),"",ENTRY!E73)</f>
        <v/>
      </c>
      <c r="H56" s="91" t="str">
        <f>IF(ISBLANK(ENTRY!F73),"",ENTRY!F73)</f>
        <v/>
      </c>
      <c r="I56" s="91" t="str">
        <f>IF(ISBLANK(ENTRY!G73),"",ENTRY!G73)</f>
        <v/>
      </c>
      <c r="J56" s="92" t="str">
        <f>IF(ISBLANK(ENTRY!H73),"",ENTRY!H73)</f>
        <v/>
      </c>
      <c r="K56" s="297" t="str">
        <f>IF(ISBLANK(ENTRY!M73),"",ENTRY!M73)</f>
        <v/>
      </c>
      <c r="L56" s="297"/>
      <c r="M56" s="93" t="str">
        <f>IF(ISBLANK(ENTRY!N73),"",ENTRY!N73)</f>
        <v/>
      </c>
      <c r="N56" s="92" t="str">
        <f>IF(ISBLANK(ENTRY!O73),"",ENTRY!O73)</f>
        <v/>
      </c>
      <c r="O56" s="314" t="str">
        <f>IF(ENTRY!I99&gt;0,ENTRY!I99,"")</f>
        <v/>
      </c>
      <c r="P56" s="314"/>
      <c r="Q56" s="94" t="str">
        <f>IF(ENTRY!J73&gt;0,ENTRY!J73,"")</f>
        <v/>
      </c>
      <c r="R56" s="293" t="str">
        <f>IF(ISBLANK(ENTRY!K73),"",ENTRY!K73)</f>
        <v/>
      </c>
      <c r="S56" s="293"/>
      <c r="T56" s="197" t="str">
        <f>IF(ISBLANK(ENTRY!L73),"",ENTRY!L73)</f>
        <v/>
      </c>
      <c r="U56" s="95" t="str">
        <f>IF(ISBLANK(ENTRY!Q73),"",ENTRY!Q73)</f>
        <v/>
      </c>
      <c r="V56" s="96" t="str">
        <f>IF(ISBLANK(ENTRY!P73),"",ENTRY!P73)</f>
        <v/>
      </c>
      <c r="W56" s="289" t="str">
        <f>IF(ISBLANK(ENTRY!T73),"",ENTRY!T73)</f>
        <v/>
      </c>
      <c r="X56" s="290"/>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row>
    <row r="57" spans="1:79" ht="15.45" customHeight="1" x14ac:dyDescent="0.25">
      <c r="A57" s="81" t="str">
        <f>IF(ISBLANK(ENTRY!A74),"",ENTRY!A74)</f>
        <v/>
      </c>
      <c r="B57" s="82" t="str">
        <f>IF(ISBLANK(ENTRY!B74),"",ENTRY!B74)</f>
        <v/>
      </c>
      <c r="C57" s="287" t="str">
        <f>IF(ISBLANK(ENTRY!C74),"",ENTRY!C74)</f>
        <v/>
      </c>
      <c r="D57" s="288"/>
      <c r="E57" s="298" t="str">
        <f>IF(ISBLANK(ENTRY!D74),"",ENTRY!D74)</f>
        <v/>
      </c>
      <c r="F57" s="298"/>
      <c r="G57" s="83" t="str">
        <f>IF(ISBLANK(ENTRY!E74),"",ENTRY!E74)</f>
        <v/>
      </c>
      <c r="H57" s="83" t="str">
        <f>IF(ISBLANK(ENTRY!F74),"",ENTRY!F74)</f>
        <v/>
      </c>
      <c r="I57" s="83" t="str">
        <f>IF(ISBLANK(ENTRY!G74),"",ENTRY!G74)</f>
        <v/>
      </c>
      <c r="J57" s="84" t="str">
        <f>IF(ISBLANK(ENTRY!H74),"",ENTRY!H74)</f>
        <v/>
      </c>
      <c r="K57" s="296" t="str">
        <f>IF(ISBLANK(ENTRY!M74),"",ENTRY!M74)</f>
        <v/>
      </c>
      <c r="L57" s="296"/>
      <c r="M57" s="85" t="str">
        <f>IF(ISBLANK(ENTRY!N74),"",ENTRY!N74)</f>
        <v/>
      </c>
      <c r="N57" s="84" t="str">
        <f>IF(ISBLANK(ENTRY!O74),"",ENTRY!O74)</f>
        <v/>
      </c>
      <c r="O57" s="294" t="str">
        <f>IF(ENTRY!I100&gt;0,ENTRY!I100,"")</f>
        <v/>
      </c>
      <c r="P57" s="294"/>
      <c r="Q57" s="86" t="str">
        <f>IF(ENTRY!J74&gt;0,ENTRY!J74,"")</f>
        <v/>
      </c>
      <c r="R57" s="303" t="str">
        <f>IF(ISBLANK(ENTRY!K74),"",ENTRY!K74)</f>
        <v/>
      </c>
      <c r="S57" s="303"/>
      <c r="T57" s="196" t="str">
        <f>IF(ISBLANK(ENTRY!L74),"",ENTRY!L74)</f>
        <v/>
      </c>
      <c r="U57" s="87" t="str">
        <f>IF(ISBLANK(ENTRY!Q74),"",ENTRY!Q74)</f>
        <v/>
      </c>
      <c r="V57" s="88" t="str">
        <f>IF(ISBLANK(ENTRY!P74),"",ENTRY!P74)</f>
        <v/>
      </c>
      <c r="W57" s="291" t="str">
        <f>IF(ISBLANK(ENTRY!T74),"",ENTRY!T74)</f>
        <v/>
      </c>
      <c r="X57" s="292"/>
    </row>
    <row r="58" spans="1:79" s="7" customFormat="1" ht="15.45" customHeight="1" x14ac:dyDescent="0.25">
      <c r="A58" s="89" t="str">
        <f>IF(ISBLANK(ENTRY!A75),"",ENTRY!A75)</f>
        <v/>
      </c>
      <c r="B58" s="90" t="str">
        <f>IF(ISBLANK(ENTRY!B75),"",ENTRY!B75)</f>
        <v/>
      </c>
      <c r="C58" s="286" t="str">
        <f>IF(ISBLANK(ENTRY!C75),"",ENTRY!C75)</f>
        <v/>
      </c>
      <c r="D58" s="286"/>
      <c r="E58" s="286" t="str">
        <f>IF(ISBLANK(ENTRY!D75),"",ENTRY!D75)</f>
        <v/>
      </c>
      <c r="F58" s="286"/>
      <c r="G58" s="91" t="str">
        <f>IF(ISBLANK(ENTRY!E75),"",ENTRY!E75)</f>
        <v/>
      </c>
      <c r="H58" s="91" t="str">
        <f>IF(ISBLANK(ENTRY!F75),"",ENTRY!F75)</f>
        <v/>
      </c>
      <c r="I58" s="91" t="str">
        <f>IF(ISBLANK(ENTRY!G75),"",ENTRY!G75)</f>
        <v/>
      </c>
      <c r="J58" s="92" t="str">
        <f>IF(ISBLANK(ENTRY!H75),"",ENTRY!H75)</f>
        <v/>
      </c>
      <c r="K58" s="297" t="str">
        <f>IF(ISBLANK(ENTRY!M75),"",ENTRY!M75)</f>
        <v/>
      </c>
      <c r="L58" s="297"/>
      <c r="M58" s="93" t="str">
        <f>IF(ISBLANK(ENTRY!N75),"",ENTRY!N75)</f>
        <v/>
      </c>
      <c r="N58" s="92" t="str">
        <f>IF(ISBLANK(ENTRY!O75),"",ENTRY!O75)</f>
        <v/>
      </c>
      <c r="O58" s="314" t="str">
        <f>IF(ENTRY!I101&gt;0,ENTRY!I101,"")</f>
        <v/>
      </c>
      <c r="P58" s="314"/>
      <c r="Q58" s="94" t="str">
        <f>IF(ENTRY!J75&gt;0,ENTRY!J75,"")</f>
        <v/>
      </c>
      <c r="R58" s="293" t="str">
        <f>IF(ISBLANK(ENTRY!K75),"",ENTRY!K75)</f>
        <v/>
      </c>
      <c r="S58" s="293"/>
      <c r="T58" s="197" t="str">
        <f>IF(ISBLANK(ENTRY!L75),"",ENTRY!L75)</f>
        <v/>
      </c>
      <c r="U58" s="95" t="str">
        <f>IF(ISBLANK(ENTRY!Q75),"",ENTRY!Q75)</f>
        <v/>
      </c>
      <c r="V58" s="96" t="str">
        <f>IF(ISBLANK(ENTRY!P75),"",ENTRY!P75)</f>
        <v/>
      </c>
      <c r="W58" s="289" t="str">
        <f>IF(ISBLANK(ENTRY!T75),"",ENTRY!T75)</f>
        <v/>
      </c>
      <c r="X58" s="290"/>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row>
    <row r="59" spans="1:79" ht="15.45" customHeight="1" x14ac:dyDescent="0.25">
      <c r="A59" s="81" t="str">
        <f>IF(ISBLANK(ENTRY!A76),"",ENTRY!A76)</f>
        <v/>
      </c>
      <c r="B59" s="82" t="str">
        <f>IF(ISBLANK(ENTRY!B76),"",ENTRY!B76)</f>
        <v/>
      </c>
      <c r="C59" s="287" t="str">
        <f>IF(ISBLANK(ENTRY!C76),"",ENTRY!C76)</f>
        <v/>
      </c>
      <c r="D59" s="288"/>
      <c r="E59" s="298" t="str">
        <f>IF(ISBLANK(ENTRY!D76),"",ENTRY!D76)</f>
        <v/>
      </c>
      <c r="F59" s="298"/>
      <c r="G59" s="83" t="str">
        <f>IF(ISBLANK(ENTRY!E76),"",ENTRY!E76)</f>
        <v/>
      </c>
      <c r="H59" s="83" t="str">
        <f>IF(ISBLANK(ENTRY!F76),"",ENTRY!F76)</f>
        <v/>
      </c>
      <c r="I59" s="83" t="str">
        <f>IF(ISBLANK(ENTRY!G76),"",ENTRY!G76)</f>
        <v/>
      </c>
      <c r="J59" s="84" t="str">
        <f>IF(ISBLANK(ENTRY!H76),"",ENTRY!H76)</f>
        <v/>
      </c>
      <c r="K59" s="296" t="str">
        <f>IF(ISBLANK(ENTRY!M76),"",ENTRY!M76)</f>
        <v/>
      </c>
      <c r="L59" s="296"/>
      <c r="M59" s="85" t="str">
        <f>IF(ISBLANK(ENTRY!N76),"",ENTRY!N76)</f>
        <v/>
      </c>
      <c r="N59" s="84" t="str">
        <f>IF(ISBLANK(ENTRY!O76),"",ENTRY!O76)</f>
        <v/>
      </c>
      <c r="O59" s="294" t="str">
        <f>IF(ENTRY!I102&gt;0,ENTRY!I102,"")</f>
        <v/>
      </c>
      <c r="P59" s="294"/>
      <c r="Q59" s="86" t="str">
        <f>IF(ENTRY!J76&gt;0,ENTRY!J76,"")</f>
        <v/>
      </c>
      <c r="R59" s="303" t="str">
        <f>IF(ISBLANK(ENTRY!K76),"",ENTRY!K76)</f>
        <v/>
      </c>
      <c r="S59" s="303"/>
      <c r="T59" s="196" t="str">
        <f>IF(ISBLANK(ENTRY!L76),"",ENTRY!L76)</f>
        <v/>
      </c>
      <c r="U59" s="87" t="str">
        <f>IF(ISBLANK(ENTRY!Q76),"",ENTRY!Q76)</f>
        <v/>
      </c>
      <c r="V59" s="88" t="str">
        <f>IF(ISBLANK(ENTRY!P76),"",ENTRY!P76)</f>
        <v/>
      </c>
      <c r="W59" s="291" t="str">
        <f>IF(ISBLANK(ENTRY!T76),"",ENTRY!T76)</f>
        <v/>
      </c>
      <c r="X59" s="292"/>
    </row>
    <row r="60" spans="1:79" s="7" customFormat="1" ht="15.45" customHeight="1" x14ac:dyDescent="0.25">
      <c r="A60" s="89" t="str">
        <f>IF(ISBLANK(ENTRY!A77),"",ENTRY!A77)</f>
        <v/>
      </c>
      <c r="B60" s="90" t="str">
        <f>IF(ISBLANK(ENTRY!B77),"",ENTRY!B77)</f>
        <v/>
      </c>
      <c r="C60" s="286" t="str">
        <f>IF(ISBLANK(ENTRY!C77),"",ENTRY!C77)</f>
        <v/>
      </c>
      <c r="D60" s="286"/>
      <c r="E60" s="286" t="str">
        <f>IF(ISBLANK(ENTRY!D77),"",ENTRY!D77)</f>
        <v/>
      </c>
      <c r="F60" s="286"/>
      <c r="G60" s="91" t="str">
        <f>IF(ISBLANK(ENTRY!E77),"",ENTRY!E77)</f>
        <v/>
      </c>
      <c r="H60" s="91" t="str">
        <f>IF(ISBLANK(ENTRY!F77),"",ENTRY!F77)</f>
        <v/>
      </c>
      <c r="I60" s="91" t="str">
        <f>IF(ISBLANK(ENTRY!G77),"",ENTRY!G77)</f>
        <v/>
      </c>
      <c r="J60" s="92" t="str">
        <f>IF(ISBLANK(ENTRY!H77),"",ENTRY!H77)</f>
        <v/>
      </c>
      <c r="K60" s="297" t="str">
        <f>IF(ISBLANK(ENTRY!M77),"",ENTRY!M77)</f>
        <v/>
      </c>
      <c r="L60" s="297"/>
      <c r="M60" s="93" t="str">
        <f>IF(ISBLANK(ENTRY!N77),"",ENTRY!N77)</f>
        <v/>
      </c>
      <c r="N60" s="92" t="str">
        <f>IF(ISBLANK(ENTRY!O77),"",ENTRY!O77)</f>
        <v/>
      </c>
      <c r="O60" s="314" t="str">
        <f>IF(ENTRY!I103&gt;0,ENTRY!I103,"")</f>
        <v/>
      </c>
      <c r="P60" s="314"/>
      <c r="Q60" s="94" t="str">
        <f>IF(ENTRY!J77&gt;0,ENTRY!J77,"")</f>
        <v/>
      </c>
      <c r="R60" s="293" t="str">
        <f>IF(ISBLANK(ENTRY!K77),"",ENTRY!K77)</f>
        <v/>
      </c>
      <c r="S60" s="293"/>
      <c r="T60" s="197" t="str">
        <f>IF(ISBLANK(ENTRY!L77),"",ENTRY!L77)</f>
        <v/>
      </c>
      <c r="U60" s="95" t="str">
        <f>IF(ISBLANK(ENTRY!Q77),"",ENTRY!Q77)</f>
        <v/>
      </c>
      <c r="V60" s="96" t="str">
        <f>IF(ISBLANK(ENTRY!P77),"",ENTRY!P77)</f>
        <v/>
      </c>
      <c r="W60" s="289" t="str">
        <f>IF(ISBLANK(ENTRY!T77),"",ENTRY!T77)</f>
        <v/>
      </c>
      <c r="X60" s="290"/>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row>
    <row r="61" spans="1:79" ht="15.45" customHeight="1" x14ac:dyDescent="0.25">
      <c r="A61" s="81" t="str">
        <f>IF(ISBLANK(ENTRY!A78),"",ENTRY!A78)</f>
        <v/>
      </c>
      <c r="B61" s="82" t="str">
        <f>IF(ISBLANK(ENTRY!B78),"",ENTRY!B78)</f>
        <v/>
      </c>
      <c r="C61" s="287" t="str">
        <f>IF(ISBLANK(ENTRY!C78),"",ENTRY!C78)</f>
        <v/>
      </c>
      <c r="D61" s="288"/>
      <c r="E61" s="298" t="str">
        <f>IF(ISBLANK(ENTRY!D78),"",ENTRY!D78)</f>
        <v/>
      </c>
      <c r="F61" s="298"/>
      <c r="G61" s="83" t="str">
        <f>IF(ISBLANK(ENTRY!E78),"",ENTRY!E78)</f>
        <v/>
      </c>
      <c r="H61" s="83" t="str">
        <f>IF(ISBLANK(ENTRY!F78),"",ENTRY!F78)</f>
        <v/>
      </c>
      <c r="I61" s="83" t="str">
        <f>IF(ISBLANK(ENTRY!G78),"",ENTRY!G78)</f>
        <v/>
      </c>
      <c r="J61" s="84" t="str">
        <f>IF(ISBLANK(ENTRY!H78),"",ENTRY!H78)</f>
        <v/>
      </c>
      <c r="K61" s="296" t="str">
        <f>IF(ISBLANK(ENTRY!M78),"",ENTRY!M78)</f>
        <v/>
      </c>
      <c r="L61" s="296"/>
      <c r="M61" s="85" t="str">
        <f>IF(ISBLANK(ENTRY!N78),"",ENTRY!N78)</f>
        <v/>
      </c>
      <c r="N61" s="84" t="str">
        <f>IF(ISBLANK(ENTRY!O78),"",ENTRY!O78)</f>
        <v/>
      </c>
      <c r="O61" s="294" t="str">
        <f>IF(ENTRY!I104&gt;0,ENTRY!I104,"")</f>
        <v/>
      </c>
      <c r="P61" s="294"/>
      <c r="Q61" s="86" t="str">
        <f>IF(ENTRY!J78&gt;0,ENTRY!J78,"")</f>
        <v/>
      </c>
      <c r="R61" s="303" t="str">
        <f>IF(ISBLANK(ENTRY!K78),"",ENTRY!K78)</f>
        <v/>
      </c>
      <c r="S61" s="303"/>
      <c r="T61" s="196" t="str">
        <f>IF(ISBLANK(ENTRY!L78),"",ENTRY!L78)</f>
        <v/>
      </c>
      <c r="U61" s="87" t="str">
        <f>IF(ISBLANK(ENTRY!Q78),"",ENTRY!Q78)</f>
        <v/>
      </c>
      <c r="V61" s="88" t="str">
        <f>IF(ISBLANK(ENTRY!P78),"",ENTRY!P78)</f>
        <v/>
      </c>
      <c r="W61" s="291" t="str">
        <f>IF(ISBLANK(ENTRY!T78),"",ENTRY!T78)</f>
        <v/>
      </c>
      <c r="X61" s="292"/>
    </row>
    <row r="62" spans="1:79" s="7" customFormat="1" ht="15.45" customHeight="1" x14ac:dyDescent="0.25">
      <c r="A62" s="89" t="str">
        <f>IF(ISBLANK(ENTRY!A79),"",ENTRY!A79)</f>
        <v/>
      </c>
      <c r="B62" s="112" t="str">
        <f>IF(ISBLANK(ENTRY!B79),"",ENTRY!B79)</f>
        <v/>
      </c>
      <c r="C62" s="286" t="str">
        <f>IF(ISBLANK(ENTRY!C79),"",ENTRY!C79)</f>
        <v/>
      </c>
      <c r="D62" s="286"/>
      <c r="E62" s="315" t="str">
        <f>IF(ISBLANK(ENTRY!D79),"",ENTRY!D79)</f>
        <v/>
      </c>
      <c r="F62" s="286"/>
      <c r="G62" s="91" t="str">
        <f>IF(ISBLANK(ENTRY!E79),"",ENTRY!E79)</f>
        <v/>
      </c>
      <c r="H62" s="91" t="str">
        <f>IF(ISBLANK(ENTRY!F79),"",ENTRY!F79)</f>
        <v/>
      </c>
      <c r="I62" s="91" t="str">
        <f>IF(ISBLANK(ENTRY!G79),"",ENTRY!G79)</f>
        <v/>
      </c>
      <c r="J62" s="92" t="str">
        <f>IF(ISBLANK(ENTRY!H79),"",ENTRY!H79)</f>
        <v/>
      </c>
      <c r="K62" s="297" t="str">
        <f>IF(ISBLANK(ENTRY!M79),"",ENTRY!M79)</f>
        <v/>
      </c>
      <c r="L62" s="297"/>
      <c r="M62" s="93" t="str">
        <f>IF(ISBLANK(ENTRY!N79),"",ENTRY!N79)</f>
        <v/>
      </c>
      <c r="N62" s="92" t="str">
        <f>IF(ISBLANK(ENTRY!O79),"",ENTRY!O79)</f>
        <v/>
      </c>
      <c r="O62" s="314" t="str">
        <f>IF(ENTRY!I105&gt;0,ENTRY!I105,"")</f>
        <v/>
      </c>
      <c r="P62" s="314"/>
      <c r="Q62" s="94" t="str">
        <f>IF(ENTRY!J79&gt;0,ENTRY!J79,"")</f>
        <v/>
      </c>
      <c r="R62" s="293" t="str">
        <f>IF(ISBLANK(ENTRY!K79),"",ENTRY!K79)</f>
        <v/>
      </c>
      <c r="S62" s="293"/>
      <c r="T62" s="197" t="str">
        <f>IF(ISBLANK(ENTRY!L79),"",ENTRY!L79)</f>
        <v/>
      </c>
      <c r="U62" s="95" t="str">
        <f>IF(ISBLANK(ENTRY!Q79),"",ENTRY!Q79)</f>
        <v/>
      </c>
      <c r="V62" s="96" t="str">
        <f>IF(ISBLANK(ENTRY!P79),"",ENTRY!P79)</f>
        <v/>
      </c>
      <c r="W62" s="289" t="str">
        <f>IF(ISBLANK(ENTRY!T79),"",ENTRY!T79)</f>
        <v/>
      </c>
      <c r="X62" s="290"/>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row>
    <row r="63" spans="1:79" ht="15.45" customHeight="1" x14ac:dyDescent="0.25">
      <c r="A63" s="81" t="str">
        <f>IF(ISBLANK(ENTRY!A80),"",ENTRY!A80)</f>
        <v/>
      </c>
      <c r="B63" s="82" t="str">
        <f>IF(ISBLANK(ENTRY!B80),"",ENTRY!B80)</f>
        <v/>
      </c>
      <c r="C63" s="287" t="str">
        <f>IF(ISBLANK(ENTRY!C80),"",ENTRY!C80)</f>
        <v/>
      </c>
      <c r="D63" s="288"/>
      <c r="E63" s="298" t="str">
        <f>IF(ISBLANK(ENTRY!D80),"",ENTRY!D80)</f>
        <v/>
      </c>
      <c r="F63" s="298"/>
      <c r="G63" s="83" t="str">
        <f>IF(ISBLANK(ENTRY!E80),"",ENTRY!E80)</f>
        <v/>
      </c>
      <c r="H63" s="83" t="str">
        <f>IF(ISBLANK(ENTRY!F80),"",ENTRY!F80)</f>
        <v/>
      </c>
      <c r="I63" s="83" t="str">
        <f>IF(ISBLANK(ENTRY!G80),"",ENTRY!G80)</f>
        <v/>
      </c>
      <c r="J63" s="84" t="str">
        <f>IF(ISBLANK(ENTRY!H80),"",ENTRY!H80)</f>
        <v/>
      </c>
      <c r="K63" s="296" t="str">
        <f>IF(ISBLANK(ENTRY!M80),"",ENTRY!M80)</f>
        <v/>
      </c>
      <c r="L63" s="296"/>
      <c r="M63" s="85" t="str">
        <f>IF(ISBLANK(ENTRY!N80),"",ENTRY!N80)</f>
        <v/>
      </c>
      <c r="N63" s="84" t="str">
        <f>IF(ISBLANK(ENTRY!O80),"",ENTRY!O80)</f>
        <v/>
      </c>
      <c r="O63" s="294" t="str">
        <f>IF(ENTRY!I106&gt;0,ENTRY!I106,"")</f>
        <v/>
      </c>
      <c r="P63" s="294"/>
      <c r="Q63" s="86" t="str">
        <f>IF(ENTRY!J80&gt;0,ENTRY!J80,"")</f>
        <v/>
      </c>
      <c r="R63" s="303" t="str">
        <f>IF(ISBLANK(ENTRY!K80),"",ENTRY!K80)</f>
        <v/>
      </c>
      <c r="S63" s="303"/>
      <c r="T63" s="196" t="str">
        <f>IF(ISBLANK(ENTRY!L80),"",ENTRY!L80)</f>
        <v/>
      </c>
      <c r="U63" s="87" t="str">
        <f>IF(ISBLANK(ENTRY!Q80),"",ENTRY!Q80)</f>
        <v/>
      </c>
      <c r="V63" s="88" t="str">
        <f>IF(ISBLANK(ENTRY!P80),"",ENTRY!P80)</f>
        <v/>
      </c>
      <c r="W63" s="291" t="str">
        <f>IF(ISBLANK(ENTRY!T80),"",ENTRY!T80)</f>
        <v/>
      </c>
      <c r="X63" s="292"/>
    </row>
    <row r="64" spans="1:79" s="7" customFormat="1" ht="15.45" customHeight="1" x14ac:dyDescent="0.25">
      <c r="A64" s="89" t="str">
        <f>IF(ISBLANK(ENTRY!A81),"",ENTRY!A81)</f>
        <v/>
      </c>
      <c r="B64" s="90" t="str">
        <f>IF(ISBLANK(ENTRY!B81),"",ENTRY!B81)</f>
        <v/>
      </c>
      <c r="C64" s="289" t="str">
        <f>IF(ISBLANK(ENTRY!C81),"",ENTRY!C81)</f>
        <v/>
      </c>
      <c r="D64" s="315"/>
      <c r="E64" s="286" t="str">
        <f>IF(ISBLANK(ENTRY!D81),"",ENTRY!D81)</f>
        <v/>
      </c>
      <c r="F64" s="286"/>
      <c r="G64" s="91" t="str">
        <f>IF(ISBLANK(ENTRY!E81),"",ENTRY!E81)</f>
        <v/>
      </c>
      <c r="H64" s="91" t="str">
        <f>IF(ISBLANK(ENTRY!F81),"",ENTRY!F81)</f>
        <v/>
      </c>
      <c r="I64" s="91" t="str">
        <f>IF(ISBLANK(ENTRY!G81),"",ENTRY!G81)</f>
        <v/>
      </c>
      <c r="J64" s="92" t="str">
        <f>IF(ISBLANK(ENTRY!H81),"",ENTRY!H81)</f>
        <v/>
      </c>
      <c r="K64" s="297" t="str">
        <f>IF(ISBLANK(ENTRY!M81),"",ENTRY!M81)</f>
        <v/>
      </c>
      <c r="L64" s="297"/>
      <c r="M64" s="93" t="str">
        <f>IF(ISBLANK(ENTRY!N81),"",ENTRY!N81)</f>
        <v/>
      </c>
      <c r="N64" s="92" t="str">
        <f>IF(ISBLANK(ENTRY!O81),"",ENTRY!O81)</f>
        <v/>
      </c>
      <c r="O64" s="314" t="str">
        <f>IF(ENTRY!I107&gt;0,ENTRY!I107,"")</f>
        <v/>
      </c>
      <c r="P64" s="314"/>
      <c r="Q64" s="94" t="str">
        <f>IF(ENTRY!J81&gt;0,ENTRY!J81,"")</f>
        <v/>
      </c>
      <c r="R64" s="293" t="str">
        <f>IF(ISBLANK(ENTRY!K81),"",ENTRY!K81)</f>
        <v/>
      </c>
      <c r="S64" s="293"/>
      <c r="T64" s="197" t="str">
        <f>IF(ISBLANK(ENTRY!L81),"",ENTRY!L81)</f>
        <v/>
      </c>
      <c r="U64" s="95" t="str">
        <f>IF(ISBLANK(ENTRY!Q81),"",ENTRY!Q81)</f>
        <v/>
      </c>
      <c r="V64" s="96" t="str">
        <f>IF(ISBLANK(ENTRY!P81),"",ENTRY!P81)</f>
        <v/>
      </c>
      <c r="W64" s="289" t="str">
        <f>IF(ISBLANK(ENTRY!T81),"",ENTRY!T81)</f>
        <v/>
      </c>
      <c r="X64" s="290"/>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row>
    <row r="65" spans="1:79" ht="15.45" customHeight="1" x14ac:dyDescent="0.25">
      <c r="A65" s="81" t="str">
        <f>IF(ISBLANK(ENTRY!A82),"",ENTRY!A82)</f>
        <v/>
      </c>
      <c r="B65" s="82" t="str">
        <f>IF(ISBLANK(ENTRY!B82),"",ENTRY!B82)</f>
        <v/>
      </c>
      <c r="C65" s="287" t="str">
        <f>IF(ISBLANK(ENTRY!C82),"",ENTRY!C82)</f>
        <v/>
      </c>
      <c r="D65" s="288"/>
      <c r="E65" s="298" t="str">
        <f>IF(ISBLANK(ENTRY!D82),"",ENTRY!D82)</f>
        <v/>
      </c>
      <c r="F65" s="298"/>
      <c r="G65" s="83" t="str">
        <f>IF(ISBLANK(ENTRY!E82),"",ENTRY!E82)</f>
        <v/>
      </c>
      <c r="H65" s="83" t="str">
        <f>IF(ISBLANK(ENTRY!F82),"",ENTRY!F82)</f>
        <v/>
      </c>
      <c r="I65" s="83" t="str">
        <f>IF(ISBLANK(ENTRY!G82),"",ENTRY!G82)</f>
        <v/>
      </c>
      <c r="J65" s="84" t="str">
        <f>IF(ISBLANK(ENTRY!H82),"",ENTRY!H82)</f>
        <v/>
      </c>
      <c r="K65" s="296" t="str">
        <f>IF(ISBLANK(ENTRY!M82),"",ENTRY!M82)</f>
        <v/>
      </c>
      <c r="L65" s="296"/>
      <c r="M65" s="85" t="str">
        <f>IF(ISBLANK(ENTRY!N82),"",ENTRY!N82)</f>
        <v/>
      </c>
      <c r="N65" s="84" t="str">
        <f>IF(ISBLANK(ENTRY!O82),"",ENTRY!O82)</f>
        <v/>
      </c>
      <c r="O65" s="294" t="str">
        <f>IF(ENTRY!I108&gt;0,ENTRY!I108,"")</f>
        <v/>
      </c>
      <c r="P65" s="294"/>
      <c r="Q65" s="86" t="str">
        <f>IF(ENTRY!J82&gt;0,ENTRY!J82,"")</f>
        <v/>
      </c>
      <c r="R65" s="303" t="str">
        <f>IF(ISBLANK(ENTRY!K82),"",ENTRY!K82)</f>
        <v/>
      </c>
      <c r="S65" s="303"/>
      <c r="T65" s="196" t="str">
        <f>IF(ISBLANK(ENTRY!L82),"",ENTRY!L82)</f>
        <v/>
      </c>
      <c r="U65" s="87" t="str">
        <f>IF(ISBLANK(ENTRY!Q82),"",ENTRY!Q82)</f>
        <v/>
      </c>
      <c r="V65" s="88" t="str">
        <f>IF(ISBLANK(ENTRY!P82),"",ENTRY!P82)</f>
        <v/>
      </c>
      <c r="W65" s="291" t="str">
        <f>IF(ISBLANK(ENTRY!T82),"",ENTRY!T82)</f>
        <v/>
      </c>
      <c r="X65" s="292"/>
    </row>
    <row r="66" spans="1:79" s="7" customFormat="1" ht="15.45" customHeight="1" x14ac:dyDescent="0.25">
      <c r="A66" s="89" t="str">
        <f>IF(ISBLANK(ENTRY!A83),"",ENTRY!A83)</f>
        <v/>
      </c>
      <c r="B66" s="90" t="str">
        <f>IF(ISBLANK(ENTRY!B83),"",ENTRY!B83)</f>
        <v/>
      </c>
      <c r="C66" s="286" t="str">
        <f>IF(ISBLANK(ENTRY!C83),"",ENTRY!C83)</f>
        <v/>
      </c>
      <c r="D66" s="286"/>
      <c r="E66" s="286" t="str">
        <f>IF(ISBLANK(ENTRY!D83),"",ENTRY!D83)</f>
        <v/>
      </c>
      <c r="F66" s="286"/>
      <c r="G66" s="91" t="str">
        <f>IF(ISBLANK(ENTRY!E83),"",ENTRY!E83)</f>
        <v/>
      </c>
      <c r="H66" s="91" t="str">
        <f>IF(ISBLANK(ENTRY!F83),"",ENTRY!F83)</f>
        <v/>
      </c>
      <c r="I66" s="91" t="str">
        <f>IF(ISBLANK(ENTRY!G83),"",ENTRY!G83)</f>
        <v/>
      </c>
      <c r="J66" s="92" t="str">
        <f>IF(ISBLANK(ENTRY!H83),"",ENTRY!H83)</f>
        <v/>
      </c>
      <c r="K66" s="297" t="str">
        <f>IF(ISBLANK(ENTRY!M83),"",ENTRY!M83)</f>
        <v/>
      </c>
      <c r="L66" s="297"/>
      <c r="M66" s="93" t="str">
        <f>IF(ISBLANK(ENTRY!N83),"",ENTRY!N83)</f>
        <v/>
      </c>
      <c r="N66" s="92" t="str">
        <f>IF(ISBLANK(ENTRY!O83),"",ENTRY!O83)</f>
        <v/>
      </c>
      <c r="O66" s="314" t="str">
        <f>IF(ENTRY!I109&gt;0,ENTRY!I109,"")</f>
        <v/>
      </c>
      <c r="P66" s="314"/>
      <c r="Q66" s="94" t="str">
        <f>IF(ENTRY!J83&gt;0,ENTRY!J83,"")</f>
        <v/>
      </c>
      <c r="R66" s="293" t="str">
        <f>IF(ISBLANK(ENTRY!K83),"",ENTRY!K83)</f>
        <v/>
      </c>
      <c r="S66" s="293"/>
      <c r="T66" s="197" t="str">
        <f>IF(ISBLANK(ENTRY!L83),"",ENTRY!L83)</f>
        <v/>
      </c>
      <c r="U66" s="95" t="str">
        <f>IF(ISBLANK(ENTRY!Q83),"",ENTRY!Q83)</f>
        <v/>
      </c>
      <c r="V66" s="96" t="str">
        <f>IF(ISBLANK(ENTRY!P83),"",ENTRY!P83)</f>
        <v/>
      </c>
      <c r="W66" s="289" t="str">
        <f>IF(ISBLANK(ENTRY!T83),"",ENTRY!T83)</f>
        <v/>
      </c>
      <c r="X66" s="290"/>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row>
    <row r="67" spans="1:79" ht="15.45" customHeight="1" x14ac:dyDescent="0.25">
      <c r="A67" s="81" t="str">
        <f>IF(ISBLANK(ENTRY!A84),"",ENTRY!A84)</f>
        <v/>
      </c>
      <c r="B67" s="82" t="str">
        <f>IF(ISBLANK(ENTRY!B84),"",ENTRY!B84)</f>
        <v/>
      </c>
      <c r="C67" s="287" t="str">
        <f>IF(ISBLANK(ENTRY!C84),"",ENTRY!C84)</f>
        <v/>
      </c>
      <c r="D67" s="288"/>
      <c r="E67" s="298" t="str">
        <f>IF(ISBLANK(ENTRY!D84),"",ENTRY!D84)</f>
        <v/>
      </c>
      <c r="F67" s="298"/>
      <c r="G67" s="83" t="str">
        <f>IF(ISBLANK(ENTRY!E84),"",ENTRY!E84)</f>
        <v/>
      </c>
      <c r="H67" s="83" t="str">
        <f>IF(ISBLANK(ENTRY!F84),"",ENTRY!F84)</f>
        <v/>
      </c>
      <c r="I67" s="83" t="str">
        <f>IF(ISBLANK(ENTRY!G84),"",ENTRY!G84)</f>
        <v/>
      </c>
      <c r="J67" s="84" t="str">
        <f>IF(ISBLANK(ENTRY!H84),"",ENTRY!H84)</f>
        <v/>
      </c>
      <c r="K67" s="296" t="str">
        <f>IF(ISBLANK(ENTRY!M84),"",ENTRY!M84)</f>
        <v/>
      </c>
      <c r="L67" s="296"/>
      <c r="M67" s="85" t="str">
        <f>IF(ISBLANK(ENTRY!N84),"",ENTRY!N84)</f>
        <v/>
      </c>
      <c r="N67" s="84" t="str">
        <f>IF(ISBLANK(ENTRY!O84),"",ENTRY!O84)</f>
        <v/>
      </c>
      <c r="O67" s="294" t="str">
        <f>IF(ENTRY!I110&gt;0,ENTRY!I110,"")</f>
        <v/>
      </c>
      <c r="P67" s="294"/>
      <c r="Q67" s="86" t="str">
        <f>IF(ENTRY!J84&gt;0,ENTRY!J84,"")</f>
        <v/>
      </c>
      <c r="R67" s="303" t="str">
        <f>IF(ISBLANK(ENTRY!K84),"",ENTRY!K84)</f>
        <v/>
      </c>
      <c r="S67" s="303"/>
      <c r="T67" s="196" t="str">
        <f>IF(ISBLANK(ENTRY!L84),"",ENTRY!L84)</f>
        <v/>
      </c>
      <c r="U67" s="87" t="str">
        <f>IF(ISBLANK(ENTRY!Q84),"",ENTRY!Q84)</f>
        <v/>
      </c>
      <c r="V67" s="88" t="str">
        <f>IF(ISBLANK(ENTRY!P84),"",ENTRY!P84)</f>
        <v/>
      </c>
      <c r="W67" s="291" t="str">
        <f>IF(ISBLANK(ENTRY!T84),"",ENTRY!T84)</f>
        <v/>
      </c>
      <c r="X67" s="292"/>
    </row>
    <row r="68" spans="1:79" s="7" customFormat="1" ht="15.45" customHeight="1" x14ac:dyDescent="0.25">
      <c r="A68" s="89" t="str">
        <f>IF(ISBLANK(ENTRY!A85),"",ENTRY!A85)</f>
        <v/>
      </c>
      <c r="B68" s="90" t="str">
        <f>IF(ISBLANK(ENTRY!B85),"",ENTRY!B85)</f>
        <v/>
      </c>
      <c r="C68" s="286" t="str">
        <f>IF(ISBLANK(ENTRY!C85),"",ENTRY!C85)</f>
        <v/>
      </c>
      <c r="D68" s="286"/>
      <c r="E68" s="286" t="str">
        <f>IF(ISBLANK(ENTRY!D85),"",ENTRY!D85)</f>
        <v/>
      </c>
      <c r="F68" s="286"/>
      <c r="G68" s="91" t="str">
        <f>IF(ISBLANK(ENTRY!E85),"",ENTRY!E85)</f>
        <v/>
      </c>
      <c r="H68" s="91" t="str">
        <f>IF(ISBLANK(ENTRY!F85),"",ENTRY!F85)</f>
        <v/>
      </c>
      <c r="I68" s="91" t="str">
        <f>IF(ISBLANK(ENTRY!G85),"",ENTRY!G85)</f>
        <v/>
      </c>
      <c r="J68" s="92" t="str">
        <f>IF(ISBLANK(ENTRY!H85),"",ENTRY!H85)</f>
        <v/>
      </c>
      <c r="K68" s="297" t="str">
        <f>IF(ISBLANK(ENTRY!M85),"",ENTRY!M85)</f>
        <v/>
      </c>
      <c r="L68" s="297"/>
      <c r="M68" s="93" t="str">
        <f>IF(ISBLANK(ENTRY!N85),"",ENTRY!N85)</f>
        <v/>
      </c>
      <c r="N68" s="92" t="str">
        <f>IF(ISBLANK(ENTRY!O85),"",ENTRY!O85)</f>
        <v/>
      </c>
      <c r="O68" s="314" t="str">
        <f>IF(ENTRY!I111&gt;0,ENTRY!I111,"")</f>
        <v/>
      </c>
      <c r="P68" s="314"/>
      <c r="Q68" s="94" t="str">
        <f>IF(ENTRY!J85&gt;0,ENTRY!J85,"")</f>
        <v/>
      </c>
      <c r="R68" s="293" t="str">
        <f>IF(ISBLANK(ENTRY!K85),"",ENTRY!K85)</f>
        <v/>
      </c>
      <c r="S68" s="293"/>
      <c r="T68" s="197" t="str">
        <f>IF(ISBLANK(ENTRY!L85),"",ENTRY!L85)</f>
        <v/>
      </c>
      <c r="U68" s="95" t="str">
        <f>IF(ISBLANK(ENTRY!Q85),"",ENTRY!Q85)</f>
        <v/>
      </c>
      <c r="V68" s="96" t="str">
        <f>IF(ISBLANK(ENTRY!P85),"",ENTRY!P85)</f>
        <v/>
      </c>
      <c r="W68" s="289" t="str">
        <f>IF(ISBLANK(ENTRY!T85),"",ENTRY!T85)</f>
        <v/>
      </c>
      <c r="X68" s="290"/>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row>
    <row r="69" spans="1:79" ht="15.45" customHeight="1" x14ac:dyDescent="0.25">
      <c r="A69" s="81" t="str">
        <f>IF(ISBLANK(ENTRY!A86),"",ENTRY!A86)</f>
        <v/>
      </c>
      <c r="B69" s="82" t="str">
        <f>IF(ISBLANK(ENTRY!B86),"",ENTRY!B86)</f>
        <v/>
      </c>
      <c r="C69" s="287" t="str">
        <f>IF(ISBLANK(ENTRY!C86),"",ENTRY!C86)</f>
        <v/>
      </c>
      <c r="D69" s="288"/>
      <c r="E69" s="298" t="str">
        <f>IF(ISBLANK(ENTRY!D86),"",ENTRY!D86)</f>
        <v/>
      </c>
      <c r="F69" s="298"/>
      <c r="G69" s="83" t="str">
        <f>IF(ISBLANK(ENTRY!E86),"",ENTRY!E86)</f>
        <v/>
      </c>
      <c r="H69" s="83" t="str">
        <f>IF(ISBLANK(ENTRY!F86),"",ENTRY!F86)</f>
        <v/>
      </c>
      <c r="I69" s="83" t="str">
        <f>IF(ISBLANK(ENTRY!G86),"",ENTRY!G86)</f>
        <v/>
      </c>
      <c r="J69" s="84" t="str">
        <f>IF(ISBLANK(ENTRY!H86),"",ENTRY!H86)</f>
        <v/>
      </c>
      <c r="K69" s="296" t="str">
        <f>IF(ISBLANK(ENTRY!M86),"",ENTRY!M86)</f>
        <v/>
      </c>
      <c r="L69" s="296"/>
      <c r="M69" s="85" t="str">
        <f>IF(ISBLANK(ENTRY!N86),"",ENTRY!N86)</f>
        <v/>
      </c>
      <c r="N69" s="84" t="str">
        <f>IF(ISBLANK(ENTRY!O86),"",ENTRY!O86)</f>
        <v/>
      </c>
      <c r="O69" s="294" t="e">
        <f>IF(ENTRY!#REF!&gt;0,ENTRY!#REF!,"")</f>
        <v>#REF!</v>
      </c>
      <c r="P69" s="294"/>
      <c r="Q69" s="86" t="str">
        <f>IF(ENTRY!J86&gt;0,ENTRY!J86,"")</f>
        <v/>
      </c>
      <c r="R69" s="303" t="str">
        <f>IF(ISBLANK(ENTRY!K86),"",ENTRY!K86)</f>
        <v/>
      </c>
      <c r="S69" s="303"/>
      <c r="T69" s="196" t="str">
        <f>IF(ISBLANK(ENTRY!L86),"",ENTRY!L86)</f>
        <v/>
      </c>
      <c r="U69" s="87" t="str">
        <f>IF(ISBLANK(ENTRY!Q86),"",ENTRY!Q86)</f>
        <v/>
      </c>
      <c r="V69" s="88" t="str">
        <f>IF(ISBLANK(ENTRY!P86),"",ENTRY!P86)</f>
        <v/>
      </c>
      <c r="W69" s="291" t="str">
        <f>IF(ISBLANK(ENTRY!T86),"",ENTRY!T86)</f>
        <v/>
      </c>
      <c r="X69" s="292"/>
    </row>
    <row r="70" spans="1:79" ht="15.45" customHeight="1" x14ac:dyDescent="0.25">
      <c r="A70" s="201"/>
      <c r="B70" s="304" t="s">
        <v>1414</v>
      </c>
      <c r="C70" s="375"/>
      <c r="D70" s="305"/>
      <c r="E70" s="304"/>
      <c r="F70" s="305"/>
      <c r="G70" s="201">
        <f>ENTRY!$E$112</f>
        <v>110.72727272727273</v>
      </c>
      <c r="H70" s="201">
        <f>ENTRY!$E$112</f>
        <v>110.72727272727273</v>
      </c>
      <c r="I70" s="201">
        <f>AVGRowsPerPlot</f>
        <v>6</v>
      </c>
      <c r="J70" s="202">
        <f>AVGRowLength</f>
        <v>631.72727272727275</v>
      </c>
      <c r="K70" s="306">
        <f>ENTRY!$M$112</f>
        <v>16.322727272727274</v>
      </c>
      <c r="L70" s="307"/>
      <c r="M70" s="203">
        <f>ENTRY!$N$112</f>
        <v>58.404545454545456</v>
      </c>
      <c r="N70" s="204" t="e">
        <f>#REF!</f>
        <v>#REF!</v>
      </c>
      <c r="O70" s="308" t="e">
        <f>ENTRY!$I$112</f>
        <v>#DIV/0!</v>
      </c>
      <c r="P70" s="309"/>
      <c r="Q70" s="205" t="e">
        <f>ENTRY!$J$112</f>
        <v>#DIV/0!</v>
      </c>
      <c r="R70" s="312" t="e">
        <f>ENTRY!$K$112</f>
        <v>#DIV/0!</v>
      </c>
      <c r="S70" s="313"/>
      <c r="T70" s="206" t="e">
        <f>ENTRY!$L$112</f>
        <v>#DIV/0!</v>
      </c>
      <c r="U70" s="207">
        <f>ENTRY!$Q$112</f>
        <v>281.17272727272734</v>
      </c>
      <c r="V70" s="208">
        <f>ENTRY!$P$112</f>
        <v>1112.9363636363635</v>
      </c>
      <c r="W70" s="310"/>
      <c r="X70" s="311"/>
    </row>
    <row r="71" spans="1:79" ht="15.45" customHeight="1" x14ac:dyDescent="0.25">
      <c r="A71" s="99" t="str">
        <f>IF(ISBLANK(ENTRY!A87),"",ENTRY!A87)</f>
        <v/>
      </c>
      <c r="B71" s="100" t="str">
        <f>IF(ISBLANK(ENTRY!B87),"",ENTRY!B87)</f>
        <v/>
      </c>
      <c r="C71" s="287" t="str">
        <f>IF(ISBLANK(ENTRY!C87),"",ENTRY!C87)</f>
        <v/>
      </c>
      <c r="D71" s="288"/>
      <c r="E71" s="316" t="str">
        <f>IF(ISBLANK(ENTRY!D87),"",ENTRY!D87)</f>
        <v/>
      </c>
      <c r="F71" s="316"/>
      <c r="G71" s="101" t="str">
        <f>IF(ISBLANK(ENTRY!E87),"",ENTRY!E87)</f>
        <v/>
      </c>
      <c r="H71" s="101" t="str">
        <f>IF(ISBLANK(ENTRY!F87),"",ENTRY!F87)</f>
        <v/>
      </c>
      <c r="I71" s="101" t="str">
        <f>IF(ISBLANK(ENTRY!G87),"",ENTRY!G87)</f>
        <v/>
      </c>
      <c r="J71" s="102" t="str">
        <f>IF(ISBLANK(ENTRY!H87),"",ENTRY!H87)</f>
        <v/>
      </c>
      <c r="K71" s="317" t="str">
        <f>IF(ISBLANK(ENTRY!M87),"",ENTRY!M87)</f>
        <v/>
      </c>
      <c r="L71" s="317"/>
      <c r="M71" s="103" t="str">
        <f>IF(ISBLANK(ENTRY!N87),"",ENTRY!N87)</f>
        <v/>
      </c>
      <c r="N71" s="102" t="str">
        <f>IF(ISBLANK(ENTRY!O87),"",ENTRY!O87)</f>
        <v/>
      </c>
      <c r="O71" s="302" t="str">
        <f>IF(ENTRY!I113&gt;0,ENTRY!I113,"")</f>
        <v/>
      </c>
      <c r="P71" s="302"/>
      <c r="Q71" s="104" t="str">
        <f>IF(ENTRY!J87&gt;0,ENTRY!J87,"")</f>
        <v/>
      </c>
      <c r="R71" s="299" t="str">
        <f>IF(ISBLANK(ENTRY!K87),"",ENTRY!K87)</f>
        <v/>
      </c>
      <c r="S71" s="299"/>
      <c r="T71" s="194" t="str">
        <f>IF(ISBLANK(ENTRY!L87),"",ENTRY!L87)</f>
        <v/>
      </c>
      <c r="U71" s="105" t="str">
        <f>IF(ISBLANK(ENTRY!Q87),"",ENTRY!Q87)</f>
        <v/>
      </c>
      <c r="V71" s="106" t="str">
        <f>IF(ISBLANK(ENTRY!P87),"",ENTRY!P87)</f>
        <v/>
      </c>
      <c r="W71" s="300" t="str">
        <f>IF(ISBLANK(ENTRY!T87),"",ENTRY!T87)</f>
        <v/>
      </c>
      <c r="X71" s="301"/>
    </row>
    <row r="72" spans="1:79" ht="15.45" customHeight="1" x14ac:dyDescent="0.25">
      <c r="A72" s="89" t="str">
        <f>IF(ISBLANK(ENTRY!A88),"",ENTRY!A88)</f>
        <v/>
      </c>
      <c r="B72" s="90" t="str">
        <f>IF(ISBLANK(ENTRY!B88),"",ENTRY!B88)</f>
        <v/>
      </c>
      <c r="C72" s="289" t="str">
        <f>IF(ISBLANK(ENTRY!C88),"",ENTRY!C88)</f>
        <v/>
      </c>
      <c r="D72" s="315"/>
      <c r="E72" s="286" t="str">
        <f>IF(ISBLANK(ENTRY!D88),"",ENTRY!D88)</f>
        <v/>
      </c>
      <c r="F72" s="286"/>
      <c r="G72" s="91" t="str">
        <f>IF(ISBLANK(ENTRY!E88),"",ENTRY!E88)</f>
        <v/>
      </c>
      <c r="H72" s="91" t="str">
        <f>IF(ISBLANK(ENTRY!F88),"",ENTRY!F88)</f>
        <v/>
      </c>
      <c r="I72" s="91" t="str">
        <f>IF(ISBLANK(ENTRY!G88),"",ENTRY!G88)</f>
        <v/>
      </c>
      <c r="J72" s="92" t="str">
        <f>IF(ISBLANK(ENTRY!H88),"",ENTRY!H88)</f>
        <v/>
      </c>
      <c r="K72" s="297" t="str">
        <f>IF(ISBLANK(ENTRY!M88),"",ENTRY!M88)</f>
        <v/>
      </c>
      <c r="L72" s="297"/>
      <c r="M72" s="93" t="str">
        <f>IF(ISBLANK(ENTRY!N88),"",ENTRY!N88)</f>
        <v/>
      </c>
      <c r="N72" s="92" t="str">
        <f>IF(ISBLANK(ENTRY!O88),"",ENTRY!O88)</f>
        <v/>
      </c>
      <c r="O72" s="314"/>
      <c r="P72" s="314"/>
      <c r="Q72" s="94" t="str">
        <f>IF(ENTRY!J88&gt;0,ENTRY!J88,"")</f>
        <v/>
      </c>
      <c r="R72" s="293" t="str">
        <f>IF(ISBLANK(ENTRY!K88),"",ENTRY!K88)</f>
        <v/>
      </c>
      <c r="S72" s="293"/>
      <c r="T72" s="197" t="str">
        <f>IF(ISBLANK(ENTRY!L88),"",ENTRY!L88)</f>
        <v/>
      </c>
      <c r="U72" s="95" t="str">
        <f>IF(ISBLANK(ENTRY!Q88),"",ENTRY!Q88)</f>
        <v/>
      </c>
      <c r="V72" s="96" t="str">
        <f>IF(ISBLANK(ENTRY!P88),"",ENTRY!P88)</f>
        <v/>
      </c>
      <c r="W72" s="289" t="str">
        <f>IF(ISBLANK(ENTRY!T88),"",ENTRY!T88)</f>
        <v/>
      </c>
      <c r="X72" s="290"/>
    </row>
    <row r="73" spans="1:79" ht="15.45" customHeight="1" x14ac:dyDescent="0.25">
      <c r="A73" s="81" t="str">
        <f>IF(ISBLANK(ENTRY!A89),"",ENTRY!A89)</f>
        <v/>
      </c>
      <c r="B73" s="82" t="str">
        <f>IF(ISBLANK(ENTRY!B89),"",ENTRY!B89)</f>
        <v/>
      </c>
      <c r="C73" s="287" t="str">
        <f>IF(ISBLANK(ENTRY!C89),"",ENTRY!C89)</f>
        <v/>
      </c>
      <c r="D73" s="288"/>
      <c r="E73" s="298" t="str">
        <f>IF(ISBLANK(ENTRY!D89),"",ENTRY!D89)</f>
        <v/>
      </c>
      <c r="F73" s="298"/>
      <c r="G73" s="83" t="str">
        <f>IF(ISBLANK(ENTRY!E89),"",ENTRY!E89)</f>
        <v/>
      </c>
      <c r="H73" s="83" t="str">
        <f>IF(ISBLANK(ENTRY!F89),"",ENTRY!F89)</f>
        <v/>
      </c>
      <c r="I73" s="83" t="str">
        <f>IF(ISBLANK(ENTRY!G89),"",ENTRY!G89)</f>
        <v/>
      </c>
      <c r="J73" s="84" t="str">
        <f>IF(ISBLANK(ENTRY!H89),"",ENTRY!H89)</f>
        <v/>
      </c>
      <c r="K73" s="296" t="str">
        <f>IF(ISBLANK(ENTRY!M89),"",ENTRY!M89)</f>
        <v/>
      </c>
      <c r="L73" s="296"/>
      <c r="M73" s="85" t="str">
        <f>IF(ISBLANK(ENTRY!N89),"",ENTRY!N89)</f>
        <v/>
      </c>
      <c r="N73" s="84" t="str">
        <f>IF(ISBLANK(ENTRY!O89),"",ENTRY!O89)</f>
        <v/>
      </c>
      <c r="O73" s="294"/>
      <c r="P73" s="294"/>
      <c r="Q73" s="86" t="str">
        <f>IF(ENTRY!J89&gt;0,ENTRY!J89,"")</f>
        <v/>
      </c>
      <c r="R73" s="303" t="str">
        <f>IF(ISBLANK(ENTRY!K89),"",ENTRY!K89)</f>
        <v/>
      </c>
      <c r="S73" s="303"/>
      <c r="T73" s="196" t="str">
        <f>IF(ISBLANK(ENTRY!L89),"",ENTRY!L89)</f>
        <v/>
      </c>
      <c r="U73" s="87" t="str">
        <f>IF(ISBLANK(ENTRY!Q89),"",ENTRY!Q89)</f>
        <v/>
      </c>
      <c r="V73" s="88" t="str">
        <f>IF(ISBLANK(ENTRY!P89),"",ENTRY!P89)</f>
        <v/>
      </c>
      <c r="W73" s="291" t="str">
        <f>IF(ISBLANK(ENTRY!T89),"",ENTRY!T89)</f>
        <v/>
      </c>
      <c r="X73" s="292"/>
    </row>
    <row r="74" spans="1:79" ht="15.45" customHeight="1" x14ac:dyDescent="0.25">
      <c r="A74" s="89" t="str">
        <f>IF(ISBLANK(ENTRY!A90),"",ENTRY!A90)</f>
        <v/>
      </c>
      <c r="B74" s="90" t="str">
        <f>IF(ISBLANK(ENTRY!B90),"",ENTRY!B90)</f>
        <v/>
      </c>
      <c r="C74" s="289" t="str">
        <f>IF(ISBLANK(ENTRY!C90),"",ENTRY!C90)</f>
        <v/>
      </c>
      <c r="D74" s="315"/>
      <c r="E74" s="286" t="str">
        <f>IF(ISBLANK(ENTRY!D90),"",ENTRY!D90)</f>
        <v/>
      </c>
      <c r="F74" s="286"/>
      <c r="G74" s="91" t="str">
        <f>IF(ISBLANK(ENTRY!E90),"",ENTRY!E90)</f>
        <v/>
      </c>
      <c r="H74" s="91" t="str">
        <f>IF(ISBLANK(ENTRY!F90),"",ENTRY!F90)</f>
        <v/>
      </c>
      <c r="I74" s="91" t="str">
        <f>IF(ISBLANK(ENTRY!G90),"",ENTRY!G90)</f>
        <v/>
      </c>
      <c r="J74" s="92" t="str">
        <f>IF(ISBLANK(ENTRY!H90),"",ENTRY!H90)</f>
        <v/>
      </c>
      <c r="K74" s="297" t="str">
        <f>IF(ISBLANK(ENTRY!M90),"",ENTRY!M90)</f>
        <v/>
      </c>
      <c r="L74" s="297"/>
      <c r="M74" s="93" t="str">
        <f>IF(ISBLANK(ENTRY!N90),"",ENTRY!N90)</f>
        <v/>
      </c>
      <c r="N74" s="92" t="str">
        <f>IF(ISBLANK(ENTRY!O90),"",ENTRY!O90)</f>
        <v/>
      </c>
      <c r="O74" s="314"/>
      <c r="P74" s="314"/>
      <c r="Q74" s="94" t="str">
        <f>IF(ENTRY!J90&gt;0,ENTRY!J90,"")</f>
        <v/>
      </c>
      <c r="R74" s="293" t="str">
        <f>IF(ISBLANK(ENTRY!K90),"",ENTRY!K90)</f>
        <v/>
      </c>
      <c r="S74" s="293"/>
      <c r="T74" s="197" t="str">
        <f>IF(ISBLANK(ENTRY!L90),"",ENTRY!L90)</f>
        <v/>
      </c>
      <c r="U74" s="95" t="str">
        <f>IF(ISBLANK(ENTRY!Q90),"",ENTRY!Q90)</f>
        <v/>
      </c>
      <c r="V74" s="96" t="str">
        <f>IF(ISBLANK(ENTRY!P90),"",ENTRY!P90)</f>
        <v/>
      </c>
      <c r="W74" s="289" t="str">
        <f>IF(ISBLANK(ENTRY!T90),"",ENTRY!T90)</f>
        <v/>
      </c>
      <c r="X74" s="290"/>
    </row>
    <row r="75" spans="1:79" ht="15.45" customHeight="1" x14ac:dyDescent="0.25">
      <c r="A75" s="81" t="str">
        <f>IF(ISBLANK(ENTRY!A91),"",ENTRY!A91)</f>
        <v/>
      </c>
      <c r="B75" s="82" t="str">
        <f>IF(ISBLANK(ENTRY!B91),"",ENTRY!B91)</f>
        <v/>
      </c>
      <c r="C75" s="287" t="str">
        <f>IF(ISBLANK(ENTRY!C91),"",ENTRY!C91)</f>
        <v/>
      </c>
      <c r="D75" s="288"/>
      <c r="E75" s="298" t="str">
        <f>IF(ISBLANK(ENTRY!D91),"",ENTRY!D91)</f>
        <v/>
      </c>
      <c r="F75" s="298"/>
      <c r="G75" s="83" t="str">
        <f>IF(ISBLANK(ENTRY!E91),"",ENTRY!E91)</f>
        <v/>
      </c>
      <c r="H75" s="83" t="str">
        <f>IF(ISBLANK(ENTRY!F91),"",ENTRY!F91)</f>
        <v/>
      </c>
      <c r="I75" s="83" t="str">
        <f>IF(ISBLANK(ENTRY!G91),"",ENTRY!G91)</f>
        <v/>
      </c>
      <c r="J75" s="84" t="str">
        <f>IF(ISBLANK(ENTRY!H91),"",ENTRY!H91)</f>
        <v/>
      </c>
      <c r="K75" s="296" t="str">
        <f>IF(ISBLANK(ENTRY!M91),"",ENTRY!M91)</f>
        <v/>
      </c>
      <c r="L75" s="296"/>
      <c r="M75" s="85" t="str">
        <f>IF(ISBLANK(ENTRY!N91),"",ENTRY!N91)</f>
        <v/>
      </c>
      <c r="N75" s="84" t="str">
        <f>IF(ISBLANK(ENTRY!O91),"",ENTRY!O91)</f>
        <v/>
      </c>
      <c r="O75" s="294"/>
      <c r="P75" s="294"/>
      <c r="Q75" s="86" t="str">
        <f>IF(ENTRY!J91&gt;0,ENTRY!J91,"")</f>
        <v/>
      </c>
      <c r="R75" s="303" t="str">
        <f>IF(ISBLANK(ENTRY!K91),"",ENTRY!K91)</f>
        <v/>
      </c>
      <c r="S75" s="303"/>
      <c r="T75" s="196" t="str">
        <f>IF(ISBLANK(ENTRY!L91),"",ENTRY!L91)</f>
        <v/>
      </c>
      <c r="U75" s="87" t="str">
        <f>IF(ISBLANK(ENTRY!Q91),"",ENTRY!Q91)</f>
        <v/>
      </c>
      <c r="V75" s="88" t="str">
        <f>IF(ISBLANK(ENTRY!P91),"",ENTRY!P91)</f>
        <v/>
      </c>
      <c r="W75" s="291" t="str">
        <f>IF(ISBLANK(ENTRY!T91),"",ENTRY!T91)</f>
        <v/>
      </c>
      <c r="X75" s="292"/>
    </row>
    <row r="76" spans="1:79" ht="15.45" customHeight="1" x14ac:dyDescent="0.25">
      <c r="A76" s="89" t="str">
        <f>IF(ISBLANK(ENTRY!A92),"",ENTRY!A92)</f>
        <v/>
      </c>
      <c r="B76" s="90" t="str">
        <f>IF(ISBLANK(ENTRY!B92),"",ENTRY!B92)</f>
        <v/>
      </c>
      <c r="C76" s="289" t="str">
        <f>IF(ISBLANK(ENTRY!C92),"",ENTRY!C92)</f>
        <v/>
      </c>
      <c r="D76" s="315"/>
      <c r="E76" s="286" t="str">
        <f>IF(ISBLANK(ENTRY!D92),"",ENTRY!D92)</f>
        <v/>
      </c>
      <c r="F76" s="286"/>
      <c r="G76" s="91" t="str">
        <f>IF(ISBLANK(ENTRY!E92),"",ENTRY!E92)</f>
        <v/>
      </c>
      <c r="H76" s="91" t="str">
        <f>IF(ISBLANK(ENTRY!F92),"",ENTRY!F92)</f>
        <v/>
      </c>
      <c r="I76" s="91" t="str">
        <f>IF(ISBLANK(ENTRY!G92),"",ENTRY!G92)</f>
        <v/>
      </c>
      <c r="J76" s="92" t="str">
        <f>IF(ISBLANK(ENTRY!H92),"",ENTRY!H92)</f>
        <v/>
      </c>
      <c r="K76" s="297" t="str">
        <f>IF(ISBLANK(ENTRY!M92),"",ENTRY!M92)</f>
        <v/>
      </c>
      <c r="L76" s="297"/>
      <c r="M76" s="93" t="str">
        <f>IF(ISBLANK(ENTRY!N92),"",ENTRY!N92)</f>
        <v/>
      </c>
      <c r="N76" s="92" t="str">
        <f>IF(ISBLANK(ENTRY!O92),"",ENTRY!O92)</f>
        <v/>
      </c>
      <c r="O76" s="314"/>
      <c r="P76" s="314"/>
      <c r="Q76" s="94" t="str">
        <f>IF(ENTRY!J92&gt;0,ENTRY!J92,"")</f>
        <v/>
      </c>
      <c r="R76" s="293" t="str">
        <f>IF(ISBLANK(ENTRY!K92),"",ENTRY!K92)</f>
        <v/>
      </c>
      <c r="S76" s="293"/>
      <c r="T76" s="197" t="str">
        <f>IF(ISBLANK(ENTRY!L92),"",ENTRY!L92)</f>
        <v/>
      </c>
      <c r="U76" s="95" t="str">
        <f>IF(ISBLANK(ENTRY!Q92),"",ENTRY!Q92)</f>
        <v/>
      </c>
      <c r="V76" s="96" t="str">
        <f>IF(ISBLANK(ENTRY!P92),"",ENTRY!P92)</f>
        <v/>
      </c>
      <c r="W76" s="289" t="str">
        <f>IF(ISBLANK(ENTRY!T92),"",ENTRY!T92)</f>
        <v/>
      </c>
      <c r="X76" s="290"/>
    </row>
    <row r="77" spans="1:79" ht="15.45" customHeight="1" x14ac:dyDescent="0.25">
      <c r="A77" s="81" t="str">
        <f>IF(ISBLANK(ENTRY!A93),"",ENTRY!A93)</f>
        <v/>
      </c>
      <c r="B77" s="82" t="str">
        <f>IF(ISBLANK(ENTRY!B93),"",ENTRY!B93)</f>
        <v/>
      </c>
      <c r="C77" s="287" t="str">
        <f>IF(ISBLANK(ENTRY!C93),"",ENTRY!C93)</f>
        <v/>
      </c>
      <c r="D77" s="288"/>
      <c r="E77" s="298" t="str">
        <f>IF(ISBLANK(ENTRY!D93),"",ENTRY!D93)</f>
        <v/>
      </c>
      <c r="F77" s="298"/>
      <c r="G77" s="83" t="str">
        <f>IF(ISBLANK(ENTRY!E93),"",ENTRY!E93)</f>
        <v/>
      </c>
      <c r="H77" s="83" t="str">
        <f>IF(ISBLANK(ENTRY!F93),"",ENTRY!F93)</f>
        <v/>
      </c>
      <c r="I77" s="83" t="str">
        <f>IF(ISBLANK(ENTRY!G93),"",ENTRY!G93)</f>
        <v/>
      </c>
      <c r="J77" s="84" t="str">
        <f>IF(ISBLANK(ENTRY!H93),"",ENTRY!H93)</f>
        <v/>
      </c>
      <c r="K77" s="296" t="str">
        <f>IF(ISBLANK(ENTRY!M93),"",ENTRY!M93)</f>
        <v/>
      </c>
      <c r="L77" s="296"/>
      <c r="M77" s="85" t="str">
        <f>IF(ISBLANK(ENTRY!N93),"",ENTRY!N93)</f>
        <v/>
      </c>
      <c r="N77" s="84" t="str">
        <f>IF(ISBLANK(ENTRY!O93),"",ENTRY!O93)</f>
        <v/>
      </c>
      <c r="O77" s="294"/>
      <c r="P77" s="294"/>
      <c r="Q77" s="86" t="str">
        <f>IF(ENTRY!J93&gt;0,ENTRY!J93,"")</f>
        <v/>
      </c>
      <c r="R77" s="303" t="str">
        <f>IF(ISBLANK(ENTRY!K93),"",ENTRY!K93)</f>
        <v/>
      </c>
      <c r="S77" s="303"/>
      <c r="T77" s="196" t="str">
        <f>IF(ISBLANK(ENTRY!L93),"",ENTRY!L93)</f>
        <v/>
      </c>
      <c r="U77" s="87" t="str">
        <f>IF(ISBLANK(ENTRY!Q93),"",ENTRY!Q93)</f>
        <v/>
      </c>
      <c r="V77" s="88" t="str">
        <f>IF(ISBLANK(ENTRY!P93),"",ENTRY!P93)</f>
        <v/>
      </c>
      <c r="W77" s="291" t="str">
        <f>IF(ISBLANK(ENTRY!T93),"",ENTRY!T93)</f>
        <v/>
      </c>
      <c r="X77" s="292"/>
    </row>
    <row r="78" spans="1:79" ht="15.45" customHeight="1" x14ac:dyDescent="0.25">
      <c r="A78" s="89" t="str">
        <f>IF(ISBLANK(ENTRY!A94),"",ENTRY!A94)</f>
        <v/>
      </c>
      <c r="B78" s="90" t="str">
        <f>IF(ISBLANK(ENTRY!B94),"",ENTRY!B94)</f>
        <v/>
      </c>
      <c r="C78" s="289" t="str">
        <f>IF(ISBLANK(ENTRY!C94),"",ENTRY!C94)</f>
        <v/>
      </c>
      <c r="D78" s="315"/>
      <c r="E78" s="286" t="str">
        <f>IF(ISBLANK(ENTRY!D94),"",ENTRY!D94)</f>
        <v/>
      </c>
      <c r="F78" s="286"/>
      <c r="G78" s="91" t="str">
        <f>IF(ISBLANK(ENTRY!E94),"",ENTRY!E94)</f>
        <v/>
      </c>
      <c r="H78" s="91" t="str">
        <f>IF(ISBLANK(ENTRY!F94),"",ENTRY!F94)</f>
        <v/>
      </c>
      <c r="I78" s="91" t="str">
        <f>IF(ISBLANK(ENTRY!G94),"",ENTRY!G94)</f>
        <v/>
      </c>
      <c r="J78" s="92" t="str">
        <f>IF(ISBLANK(ENTRY!H94),"",ENTRY!H94)</f>
        <v/>
      </c>
      <c r="K78" s="297" t="str">
        <f>IF(ISBLANK(ENTRY!M94),"",ENTRY!M94)</f>
        <v/>
      </c>
      <c r="L78" s="297"/>
      <c r="M78" s="93" t="str">
        <f>IF(ISBLANK(ENTRY!N94),"",ENTRY!N94)</f>
        <v/>
      </c>
      <c r="N78" s="92" t="str">
        <f>IF(ISBLANK(ENTRY!O94),"",ENTRY!O94)</f>
        <v/>
      </c>
      <c r="O78" s="314"/>
      <c r="P78" s="314"/>
      <c r="Q78" s="94" t="str">
        <f>IF(ENTRY!J94&gt;0,ENTRY!J94,"")</f>
        <v/>
      </c>
      <c r="R78" s="293" t="str">
        <f>IF(ISBLANK(ENTRY!K94),"",ENTRY!K94)</f>
        <v/>
      </c>
      <c r="S78" s="293"/>
      <c r="T78" s="197" t="str">
        <f>IF(ISBLANK(ENTRY!L94),"",ENTRY!L94)</f>
        <v/>
      </c>
      <c r="U78" s="95" t="str">
        <f>IF(ISBLANK(ENTRY!Q94),"",ENTRY!Q94)</f>
        <v/>
      </c>
      <c r="V78" s="96" t="str">
        <f>IF(ISBLANK(ENTRY!P94),"",ENTRY!P94)</f>
        <v/>
      </c>
      <c r="W78" s="289" t="str">
        <f>IF(ISBLANK(ENTRY!T94),"",ENTRY!T94)</f>
        <v/>
      </c>
      <c r="X78" s="290"/>
    </row>
    <row r="79" spans="1:79" ht="15.45" customHeight="1" x14ac:dyDescent="0.25">
      <c r="A79" s="81" t="str">
        <f>IF(ISBLANK(ENTRY!A95),"",ENTRY!A95)</f>
        <v/>
      </c>
      <c r="B79" s="82" t="str">
        <f>IF(ISBLANK(ENTRY!B95),"",ENTRY!B95)</f>
        <v/>
      </c>
      <c r="C79" s="287" t="str">
        <f>IF(ISBLANK(ENTRY!C95),"",ENTRY!C95)</f>
        <v/>
      </c>
      <c r="D79" s="288"/>
      <c r="E79" s="298" t="str">
        <f>IF(ISBLANK(ENTRY!D95),"",ENTRY!D95)</f>
        <v/>
      </c>
      <c r="F79" s="298"/>
      <c r="G79" s="83" t="str">
        <f>IF(ISBLANK(ENTRY!E95),"",ENTRY!E95)</f>
        <v/>
      </c>
      <c r="H79" s="83" t="str">
        <f>IF(ISBLANK(ENTRY!F95),"",ENTRY!F95)</f>
        <v/>
      </c>
      <c r="I79" s="83" t="str">
        <f>IF(ISBLANK(ENTRY!G95),"",ENTRY!G95)</f>
        <v/>
      </c>
      <c r="J79" s="84" t="str">
        <f>IF(ISBLANK(ENTRY!H95),"",ENTRY!H95)</f>
        <v/>
      </c>
      <c r="K79" s="296" t="str">
        <f>IF(ISBLANK(ENTRY!M95),"",ENTRY!M95)</f>
        <v/>
      </c>
      <c r="L79" s="296"/>
      <c r="M79" s="85" t="str">
        <f>IF(ISBLANK(ENTRY!N95),"",ENTRY!N95)</f>
        <v/>
      </c>
      <c r="N79" s="84" t="str">
        <f>IF(ISBLANK(ENTRY!O95),"",ENTRY!O95)</f>
        <v/>
      </c>
      <c r="O79" s="294"/>
      <c r="P79" s="294"/>
      <c r="Q79" s="86" t="str">
        <f>IF(ENTRY!J95&gt;0,ENTRY!J95,"")</f>
        <v/>
      </c>
      <c r="R79" s="303" t="str">
        <f>IF(ISBLANK(ENTRY!K95),"",ENTRY!K95)</f>
        <v/>
      </c>
      <c r="S79" s="303"/>
      <c r="T79" s="196" t="str">
        <f>IF(ISBLANK(ENTRY!L95),"",ENTRY!L95)</f>
        <v/>
      </c>
      <c r="U79" s="87" t="str">
        <f>IF(ISBLANK(ENTRY!Q95),"",ENTRY!Q95)</f>
        <v/>
      </c>
      <c r="V79" s="88" t="str">
        <f>IF(ISBLANK(ENTRY!P95),"",ENTRY!P95)</f>
        <v/>
      </c>
      <c r="W79" s="291" t="str">
        <f>IF(ISBLANK(ENTRY!T95),"",ENTRY!T95)</f>
        <v/>
      </c>
      <c r="X79" s="292"/>
    </row>
    <row r="80" spans="1:79" ht="15.45" customHeight="1" x14ac:dyDescent="0.25">
      <c r="A80" s="89" t="str">
        <f>IF(ISBLANK(ENTRY!A96),"",ENTRY!A96)</f>
        <v/>
      </c>
      <c r="B80" s="90" t="str">
        <f>IF(ISBLANK(ENTRY!B96),"",ENTRY!B96)</f>
        <v/>
      </c>
      <c r="C80" s="289" t="str">
        <f>IF(ISBLANK(ENTRY!C96),"",ENTRY!C96)</f>
        <v/>
      </c>
      <c r="D80" s="315"/>
      <c r="E80" s="286" t="str">
        <f>IF(ISBLANK(ENTRY!D96),"",ENTRY!D96)</f>
        <v/>
      </c>
      <c r="F80" s="286"/>
      <c r="G80" s="91" t="str">
        <f>IF(ISBLANK(ENTRY!E96),"",ENTRY!E96)</f>
        <v/>
      </c>
      <c r="H80" s="91" t="str">
        <f>IF(ISBLANK(ENTRY!F96),"",ENTRY!F96)</f>
        <v/>
      </c>
      <c r="I80" s="91" t="str">
        <f>IF(ISBLANK(ENTRY!G96),"",ENTRY!G96)</f>
        <v/>
      </c>
      <c r="J80" s="92" t="str">
        <f>IF(ISBLANK(ENTRY!H96),"",ENTRY!H96)</f>
        <v/>
      </c>
      <c r="K80" s="297" t="str">
        <f>IF(ISBLANK(ENTRY!M96),"",ENTRY!M96)</f>
        <v/>
      </c>
      <c r="L80" s="297"/>
      <c r="M80" s="93" t="str">
        <f>IF(ISBLANK(ENTRY!N96),"",ENTRY!N96)</f>
        <v/>
      </c>
      <c r="N80" s="92" t="str">
        <f>IF(ISBLANK(ENTRY!O96),"",ENTRY!O96)</f>
        <v/>
      </c>
      <c r="O80" s="314"/>
      <c r="P80" s="314"/>
      <c r="Q80" s="94" t="str">
        <f>IF(ENTRY!J96&gt;0,ENTRY!J96,"")</f>
        <v/>
      </c>
      <c r="R80" s="293" t="str">
        <f>IF(ISBLANK(ENTRY!K96),"",ENTRY!K96)</f>
        <v/>
      </c>
      <c r="S80" s="293"/>
      <c r="T80" s="197" t="str">
        <f>IF(ISBLANK(ENTRY!L96),"",ENTRY!L96)</f>
        <v/>
      </c>
      <c r="U80" s="95" t="str">
        <f>IF(ISBLANK(ENTRY!Q96),"",ENTRY!Q96)</f>
        <v/>
      </c>
      <c r="V80" s="96" t="str">
        <f>IF(ISBLANK(ENTRY!P96),"",ENTRY!P96)</f>
        <v/>
      </c>
      <c r="W80" s="289" t="str">
        <f>IF(ISBLANK(ENTRY!T96),"",ENTRY!T96)</f>
        <v/>
      </c>
      <c r="X80" s="290"/>
    </row>
    <row r="81" spans="1:24" ht="15.45" customHeight="1" x14ac:dyDescent="0.25">
      <c r="A81" s="81" t="str">
        <f>IF(ISBLANK(ENTRY!A97),"",ENTRY!A97)</f>
        <v/>
      </c>
      <c r="B81" s="82" t="str">
        <f>IF(ISBLANK(ENTRY!B97),"",ENTRY!B97)</f>
        <v/>
      </c>
      <c r="C81" s="287" t="str">
        <f>IF(ISBLANK(ENTRY!C97),"",ENTRY!C97)</f>
        <v/>
      </c>
      <c r="D81" s="288"/>
      <c r="E81" s="298" t="str">
        <f>IF(ISBLANK(ENTRY!D97),"",ENTRY!D97)</f>
        <v/>
      </c>
      <c r="F81" s="298"/>
      <c r="G81" s="83" t="str">
        <f>IF(ISBLANK(ENTRY!E97),"",ENTRY!E97)</f>
        <v/>
      </c>
      <c r="H81" s="83" t="str">
        <f>IF(ISBLANK(ENTRY!F97),"",ENTRY!F97)</f>
        <v/>
      </c>
      <c r="I81" s="83" t="str">
        <f>IF(ISBLANK(ENTRY!G97),"",ENTRY!G97)</f>
        <v/>
      </c>
      <c r="J81" s="84" t="str">
        <f>IF(ISBLANK(ENTRY!H97),"",ENTRY!H97)</f>
        <v/>
      </c>
      <c r="K81" s="296" t="str">
        <f>IF(ISBLANK(ENTRY!M97),"",ENTRY!M97)</f>
        <v/>
      </c>
      <c r="L81" s="296"/>
      <c r="M81" s="85" t="str">
        <f>IF(ISBLANK(ENTRY!N97),"",ENTRY!N97)</f>
        <v/>
      </c>
      <c r="N81" s="84" t="str">
        <f>IF(ISBLANK(ENTRY!O97),"",ENTRY!O97)</f>
        <v/>
      </c>
      <c r="O81" s="294"/>
      <c r="P81" s="294"/>
      <c r="Q81" s="86" t="str">
        <f>IF(ENTRY!J97&gt;0,ENTRY!J97,"")</f>
        <v/>
      </c>
      <c r="R81" s="303" t="str">
        <f>IF(ISBLANK(ENTRY!K97),"",ENTRY!K97)</f>
        <v/>
      </c>
      <c r="S81" s="303"/>
      <c r="T81" s="196" t="str">
        <f>IF(ISBLANK(ENTRY!L97),"",ENTRY!L97)</f>
        <v/>
      </c>
      <c r="U81" s="87" t="str">
        <f>IF(ISBLANK(ENTRY!Q97),"",ENTRY!Q97)</f>
        <v/>
      </c>
      <c r="V81" s="88" t="str">
        <f>IF(ISBLANK(ENTRY!P97),"",ENTRY!P97)</f>
        <v/>
      </c>
      <c r="W81" s="291" t="str">
        <f>IF(ISBLANK(ENTRY!T97),"",ENTRY!T97)</f>
        <v/>
      </c>
      <c r="X81" s="292"/>
    </row>
    <row r="82" spans="1:24" ht="15.45" customHeight="1" x14ac:dyDescent="0.25">
      <c r="A82" s="89" t="str">
        <f>IF(ISBLANK(ENTRY!A98),"",ENTRY!A98)</f>
        <v/>
      </c>
      <c r="B82" s="90" t="str">
        <f>IF(ISBLANK(ENTRY!B98),"",ENTRY!B98)</f>
        <v/>
      </c>
      <c r="C82" s="289" t="str">
        <f>IF(ISBLANK(ENTRY!C98),"",ENTRY!C98)</f>
        <v/>
      </c>
      <c r="D82" s="315"/>
      <c r="E82" s="286" t="str">
        <f>IF(ISBLANK(ENTRY!D98),"",ENTRY!D98)</f>
        <v/>
      </c>
      <c r="F82" s="286"/>
      <c r="G82" s="91" t="str">
        <f>IF(ISBLANK(ENTRY!E98),"",ENTRY!E98)</f>
        <v/>
      </c>
      <c r="H82" s="91" t="str">
        <f>IF(ISBLANK(ENTRY!F98),"",ENTRY!F98)</f>
        <v/>
      </c>
      <c r="I82" s="91" t="str">
        <f>IF(ISBLANK(ENTRY!G98),"",ENTRY!G98)</f>
        <v/>
      </c>
      <c r="J82" s="92" t="str">
        <f>IF(ISBLANK(ENTRY!H98),"",ENTRY!H98)</f>
        <v/>
      </c>
      <c r="K82" s="297" t="str">
        <f>IF(ISBLANK(ENTRY!M98),"",ENTRY!M98)</f>
        <v/>
      </c>
      <c r="L82" s="297"/>
      <c r="M82" s="93" t="str">
        <f>IF(ISBLANK(ENTRY!N98),"",ENTRY!N98)</f>
        <v/>
      </c>
      <c r="N82" s="92" t="str">
        <f>IF(ISBLANK(ENTRY!O98),"",ENTRY!O98)</f>
        <v/>
      </c>
      <c r="O82" s="314"/>
      <c r="P82" s="314"/>
      <c r="Q82" s="94" t="str">
        <f>IF(ENTRY!J98&gt;0,ENTRY!J98,"")</f>
        <v/>
      </c>
      <c r="R82" s="293" t="str">
        <f>IF(ISBLANK(ENTRY!K98),"",ENTRY!K98)</f>
        <v/>
      </c>
      <c r="S82" s="293"/>
      <c r="T82" s="197" t="str">
        <f>IF(ISBLANK(ENTRY!L98),"",ENTRY!L98)</f>
        <v/>
      </c>
      <c r="U82" s="95" t="str">
        <f>IF(ISBLANK(ENTRY!Q98),"",ENTRY!Q98)</f>
        <v/>
      </c>
      <c r="V82" s="96" t="str">
        <f>IF(ISBLANK(ENTRY!P98),"",ENTRY!P98)</f>
        <v/>
      </c>
      <c r="W82" s="289" t="str">
        <f>IF(ISBLANK(ENTRY!T98),"",ENTRY!T98)</f>
        <v/>
      </c>
      <c r="X82" s="290"/>
    </row>
    <row r="83" spans="1:24" ht="15.45" customHeight="1" x14ac:dyDescent="0.25">
      <c r="A83" s="81" t="str">
        <f>IF(ISBLANK(ENTRY!A99),"",ENTRY!A99)</f>
        <v/>
      </c>
      <c r="B83" s="82" t="str">
        <f>IF(ISBLANK(ENTRY!B99),"",ENTRY!B99)</f>
        <v/>
      </c>
      <c r="C83" s="287" t="str">
        <f>IF(ISBLANK(ENTRY!C99),"",ENTRY!C99)</f>
        <v/>
      </c>
      <c r="D83" s="288"/>
      <c r="E83" s="298" t="str">
        <f>IF(ISBLANK(ENTRY!D99),"",ENTRY!D99)</f>
        <v/>
      </c>
      <c r="F83" s="298"/>
      <c r="G83" s="83" t="str">
        <f>IF(ISBLANK(ENTRY!E99),"",ENTRY!E99)</f>
        <v/>
      </c>
      <c r="H83" s="83" t="str">
        <f>IF(ISBLANK(ENTRY!F99),"",ENTRY!F99)</f>
        <v/>
      </c>
      <c r="I83" s="83" t="str">
        <f>IF(ISBLANK(ENTRY!G99),"",ENTRY!G99)</f>
        <v/>
      </c>
      <c r="J83" s="84" t="str">
        <f>IF(ISBLANK(ENTRY!H99),"",ENTRY!H99)</f>
        <v/>
      </c>
      <c r="K83" s="296" t="str">
        <f>IF(ISBLANK(ENTRY!M99),"",ENTRY!M99)</f>
        <v/>
      </c>
      <c r="L83" s="296"/>
      <c r="M83" s="85" t="str">
        <f>IF(ISBLANK(ENTRY!N99),"",ENTRY!N99)</f>
        <v/>
      </c>
      <c r="N83" s="84" t="str">
        <f>IF(ISBLANK(ENTRY!O99),"",ENTRY!O99)</f>
        <v/>
      </c>
      <c r="O83" s="294"/>
      <c r="P83" s="294"/>
      <c r="Q83" s="86" t="str">
        <f>IF(ENTRY!J99&gt;0,ENTRY!J99,"")</f>
        <v/>
      </c>
      <c r="R83" s="303" t="str">
        <f>IF(ISBLANK(ENTRY!K99),"",ENTRY!K99)</f>
        <v/>
      </c>
      <c r="S83" s="303"/>
      <c r="T83" s="196" t="str">
        <f>IF(ISBLANK(ENTRY!L99),"",ENTRY!L99)</f>
        <v/>
      </c>
      <c r="U83" s="87" t="str">
        <f>IF(ISBLANK(ENTRY!Q99),"",ENTRY!Q99)</f>
        <v/>
      </c>
      <c r="V83" s="88" t="str">
        <f>IF(ISBLANK(ENTRY!P99),"",ENTRY!P99)</f>
        <v/>
      </c>
      <c r="W83" s="291" t="str">
        <f>IF(ISBLANK(ENTRY!T99),"",ENTRY!T99)</f>
        <v/>
      </c>
      <c r="X83" s="292"/>
    </row>
    <row r="84" spans="1:24" ht="15.45" customHeight="1" x14ac:dyDescent="0.25">
      <c r="A84" s="89" t="str">
        <f>IF(ISBLANK(ENTRY!A100),"",ENTRY!A100)</f>
        <v/>
      </c>
      <c r="B84" s="90" t="str">
        <f>IF(ISBLANK(ENTRY!B100),"",ENTRY!B100)</f>
        <v/>
      </c>
      <c r="C84" s="289" t="str">
        <f>IF(ISBLANK(ENTRY!C100),"",ENTRY!C100)</f>
        <v/>
      </c>
      <c r="D84" s="315"/>
      <c r="E84" s="286" t="str">
        <f>IF(ISBLANK(ENTRY!D100),"",ENTRY!D100)</f>
        <v/>
      </c>
      <c r="F84" s="286"/>
      <c r="G84" s="91" t="str">
        <f>IF(ISBLANK(ENTRY!E100),"",ENTRY!E100)</f>
        <v/>
      </c>
      <c r="H84" s="91" t="str">
        <f>IF(ISBLANK(ENTRY!F100),"",ENTRY!F100)</f>
        <v/>
      </c>
      <c r="I84" s="91" t="str">
        <f>IF(ISBLANK(ENTRY!G100),"",ENTRY!G100)</f>
        <v/>
      </c>
      <c r="J84" s="92" t="str">
        <f>IF(ISBLANK(ENTRY!H100),"",ENTRY!H100)</f>
        <v/>
      </c>
      <c r="K84" s="297" t="str">
        <f>IF(ISBLANK(ENTRY!M100),"",ENTRY!M100)</f>
        <v/>
      </c>
      <c r="L84" s="297"/>
      <c r="M84" s="93" t="str">
        <f>IF(ISBLANK(ENTRY!N100),"",ENTRY!N100)</f>
        <v/>
      </c>
      <c r="N84" s="92" t="str">
        <f>IF(ISBLANK(ENTRY!O100),"",ENTRY!O100)</f>
        <v/>
      </c>
      <c r="O84" s="314"/>
      <c r="P84" s="314"/>
      <c r="Q84" s="94" t="str">
        <f>IF(ENTRY!J100&gt;0,ENTRY!J100,"")</f>
        <v/>
      </c>
      <c r="R84" s="293" t="str">
        <f>IF(ISBLANK(ENTRY!K100),"",ENTRY!K100)</f>
        <v/>
      </c>
      <c r="S84" s="293"/>
      <c r="T84" s="197" t="str">
        <f>IF(ISBLANK(ENTRY!L100),"",ENTRY!L100)</f>
        <v/>
      </c>
      <c r="U84" s="95" t="str">
        <f>IF(ISBLANK(ENTRY!Q100),"",ENTRY!Q100)</f>
        <v/>
      </c>
      <c r="V84" s="96" t="str">
        <f>IF(ISBLANK(ENTRY!P100),"",ENTRY!P100)</f>
        <v/>
      </c>
      <c r="W84" s="289" t="str">
        <f>IF(ISBLANK(ENTRY!T100),"",ENTRY!T100)</f>
        <v/>
      </c>
      <c r="X84" s="290"/>
    </row>
    <row r="85" spans="1:24" ht="15.45" customHeight="1" x14ac:dyDescent="0.25">
      <c r="A85" s="81" t="str">
        <f>IF(ISBLANK(ENTRY!A101),"",ENTRY!A101)</f>
        <v/>
      </c>
      <c r="B85" s="82" t="str">
        <f>IF(ISBLANK(ENTRY!B101),"",ENTRY!B101)</f>
        <v/>
      </c>
      <c r="C85" s="287" t="str">
        <f>IF(ISBLANK(ENTRY!C101),"",ENTRY!C101)</f>
        <v/>
      </c>
      <c r="D85" s="288"/>
      <c r="E85" s="298" t="str">
        <f>IF(ISBLANK(ENTRY!D101),"",ENTRY!D101)</f>
        <v/>
      </c>
      <c r="F85" s="298"/>
      <c r="G85" s="83" t="str">
        <f>IF(ISBLANK(ENTRY!E101),"",ENTRY!E101)</f>
        <v/>
      </c>
      <c r="H85" s="83" t="str">
        <f>IF(ISBLANK(ENTRY!F101),"",ENTRY!F101)</f>
        <v/>
      </c>
      <c r="I85" s="83" t="str">
        <f>IF(ISBLANK(ENTRY!G101),"",ENTRY!G101)</f>
        <v/>
      </c>
      <c r="J85" s="84" t="str">
        <f>IF(ISBLANK(ENTRY!H101),"",ENTRY!H101)</f>
        <v/>
      </c>
      <c r="K85" s="296" t="str">
        <f>IF(ISBLANK(ENTRY!M101),"",ENTRY!M101)</f>
        <v/>
      </c>
      <c r="L85" s="296"/>
      <c r="M85" s="85" t="str">
        <f>IF(ISBLANK(ENTRY!N101),"",ENTRY!N101)</f>
        <v/>
      </c>
      <c r="N85" s="84" t="str">
        <f>IF(ISBLANK(ENTRY!O101),"",ENTRY!O101)</f>
        <v/>
      </c>
      <c r="O85" s="294"/>
      <c r="P85" s="294"/>
      <c r="Q85" s="86" t="str">
        <f>IF(ENTRY!J101&gt;0,ENTRY!J101,"")</f>
        <v/>
      </c>
      <c r="R85" s="303" t="str">
        <f>IF(ISBLANK(ENTRY!K101),"",ENTRY!K101)</f>
        <v/>
      </c>
      <c r="S85" s="303"/>
      <c r="T85" s="196" t="str">
        <f>IF(ISBLANK(ENTRY!L101),"",ENTRY!L101)</f>
        <v/>
      </c>
      <c r="U85" s="87" t="str">
        <f>IF(ISBLANK(ENTRY!Q101),"",ENTRY!Q101)</f>
        <v/>
      </c>
      <c r="V85" s="88" t="str">
        <f>IF(ISBLANK(ENTRY!P101),"",ENTRY!P101)</f>
        <v/>
      </c>
      <c r="W85" s="291" t="str">
        <f>IF(ISBLANK(ENTRY!T101),"",ENTRY!T101)</f>
        <v/>
      </c>
      <c r="X85" s="292"/>
    </row>
    <row r="86" spans="1:24" ht="15.45" customHeight="1" x14ac:dyDescent="0.25">
      <c r="A86" s="89" t="str">
        <f>IF(ISBLANK(ENTRY!A102),"",ENTRY!A102)</f>
        <v/>
      </c>
      <c r="B86" s="90" t="str">
        <f>IF(ISBLANK(ENTRY!B102),"",ENTRY!B102)</f>
        <v/>
      </c>
      <c r="C86" s="289" t="str">
        <f>IF(ISBLANK(ENTRY!C102),"",ENTRY!C102)</f>
        <v/>
      </c>
      <c r="D86" s="315"/>
      <c r="E86" s="286" t="str">
        <f>IF(ISBLANK(ENTRY!D102),"",ENTRY!D102)</f>
        <v/>
      </c>
      <c r="F86" s="286"/>
      <c r="G86" s="91" t="str">
        <f>IF(ISBLANK(ENTRY!E102),"",ENTRY!E102)</f>
        <v/>
      </c>
      <c r="H86" s="91" t="str">
        <f>IF(ISBLANK(ENTRY!F102),"",ENTRY!F102)</f>
        <v/>
      </c>
      <c r="I86" s="91" t="str">
        <f>IF(ISBLANK(ENTRY!G102),"",ENTRY!G102)</f>
        <v/>
      </c>
      <c r="J86" s="92" t="str">
        <f>IF(ISBLANK(ENTRY!H102),"",ENTRY!H102)</f>
        <v/>
      </c>
      <c r="K86" s="297" t="str">
        <f>IF(ISBLANK(ENTRY!M102),"",ENTRY!M102)</f>
        <v/>
      </c>
      <c r="L86" s="297"/>
      <c r="M86" s="93" t="str">
        <f>IF(ISBLANK(ENTRY!N102),"",ENTRY!N102)</f>
        <v/>
      </c>
      <c r="N86" s="92" t="str">
        <f>IF(ISBLANK(ENTRY!O102),"",ENTRY!O102)</f>
        <v/>
      </c>
      <c r="O86" s="314"/>
      <c r="P86" s="314"/>
      <c r="Q86" s="94" t="str">
        <f>IF(ENTRY!J102&gt;0,ENTRY!J102,"")</f>
        <v/>
      </c>
      <c r="R86" s="293" t="str">
        <f>IF(ISBLANK(ENTRY!K102),"",ENTRY!K102)</f>
        <v/>
      </c>
      <c r="S86" s="293"/>
      <c r="T86" s="197" t="str">
        <f>IF(ISBLANK(ENTRY!L102),"",ENTRY!L102)</f>
        <v/>
      </c>
      <c r="U86" s="95" t="str">
        <f>IF(ISBLANK(ENTRY!Q102),"",ENTRY!Q102)</f>
        <v/>
      </c>
      <c r="V86" s="96" t="str">
        <f>IF(ISBLANK(ENTRY!P102),"",ENTRY!P102)</f>
        <v/>
      </c>
      <c r="W86" s="289" t="str">
        <f>IF(ISBLANK(ENTRY!T102),"",ENTRY!T102)</f>
        <v/>
      </c>
      <c r="X86" s="290"/>
    </row>
    <row r="87" spans="1:24" ht="15.45" customHeight="1" x14ac:dyDescent="0.25">
      <c r="A87" s="81" t="str">
        <f>IF(ISBLANK(ENTRY!A103),"",ENTRY!A103)</f>
        <v/>
      </c>
      <c r="B87" s="82" t="str">
        <f>IF(ISBLANK(ENTRY!B103),"",ENTRY!B103)</f>
        <v/>
      </c>
      <c r="C87" s="287" t="str">
        <f>IF(ISBLANK(ENTRY!C103),"",ENTRY!C103)</f>
        <v/>
      </c>
      <c r="D87" s="288"/>
      <c r="E87" s="298" t="str">
        <f>IF(ISBLANK(ENTRY!D103),"",ENTRY!D103)</f>
        <v/>
      </c>
      <c r="F87" s="298"/>
      <c r="G87" s="83" t="str">
        <f>IF(ISBLANK(ENTRY!E103),"",ENTRY!E103)</f>
        <v/>
      </c>
      <c r="H87" s="83" t="str">
        <f>IF(ISBLANK(ENTRY!F103),"",ENTRY!F103)</f>
        <v/>
      </c>
      <c r="I87" s="83" t="str">
        <f>IF(ISBLANK(ENTRY!G103),"",ENTRY!G103)</f>
        <v/>
      </c>
      <c r="J87" s="84" t="str">
        <f>IF(ISBLANK(ENTRY!H103),"",ENTRY!H103)</f>
        <v/>
      </c>
      <c r="K87" s="296" t="str">
        <f>IF(ISBLANK(ENTRY!M103),"",ENTRY!M103)</f>
        <v/>
      </c>
      <c r="L87" s="296"/>
      <c r="M87" s="85" t="str">
        <f>IF(ISBLANK(ENTRY!N103),"",ENTRY!N103)</f>
        <v/>
      </c>
      <c r="N87" s="84" t="str">
        <f>IF(ISBLANK(ENTRY!O103),"",ENTRY!O103)</f>
        <v/>
      </c>
      <c r="O87" s="294"/>
      <c r="P87" s="294"/>
      <c r="Q87" s="86" t="str">
        <f>IF(ENTRY!J103&gt;0,ENTRY!J103,"")</f>
        <v/>
      </c>
      <c r="R87" s="303" t="str">
        <f>IF(ISBLANK(ENTRY!K103),"",ENTRY!K103)</f>
        <v/>
      </c>
      <c r="S87" s="303"/>
      <c r="T87" s="196" t="str">
        <f>IF(ISBLANK(ENTRY!L103),"",ENTRY!L103)</f>
        <v/>
      </c>
      <c r="U87" s="87" t="str">
        <f>IF(ISBLANK(ENTRY!Q103),"",ENTRY!Q103)</f>
        <v/>
      </c>
      <c r="V87" s="88" t="str">
        <f>IF(ISBLANK(ENTRY!P103),"",ENTRY!P103)</f>
        <v/>
      </c>
      <c r="W87" s="291" t="str">
        <f>IF(ISBLANK(ENTRY!T103),"",ENTRY!T103)</f>
        <v/>
      </c>
      <c r="X87" s="292"/>
    </row>
    <row r="88" spans="1:24" ht="15.45" customHeight="1" x14ac:dyDescent="0.25">
      <c r="A88" s="89" t="str">
        <f>IF(ISBLANK(ENTRY!A104),"",ENTRY!A104)</f>
        <v/>
      </c>
      <c r="B88" s="90" t="str">
        <f>IF(ISBLANK(ENTRY!B104),"",ENTRY!B104)</f>
        <v/>
      </c>
      <c r="C88" s="289" t="str">
        <f>IF(ISBLANK(ENTRY!C104),"",ENTRY!C104)</f>
        <v/>
      </c>
      <c r="D88" s="315"/>
      <c r="E88" s="286" t="str">
        <f>IF(ISBLANK(ENTRY!D104),"",ENTRY!D104)</f>
        <v/>
      </c>
      <c r="F88" s="286"/>
      <c r="G88" s="91" t="str">
        <f>IF(ISBLANK(ENTRY!E104),"",ENTRY!E104)</f>
        <v/>
      </c>
      <c r="H88" s="91" t="str">
        <f>IF(ISBLANK(ENTRY!F104),"",ENTRY!F104)</f>
        <v/>
      </c>
      <c r="I88" s="91" t="str">
        <f>IF(ISBLANK(ENTRY!G104),"",ENTRY!G104)</f>
        <v/>
      </c>
      <c r="J88" s="92" t="str">
        <f>IF(ISBLANK(ENTRY!H104),"",ENTRY!H104)</f>
        <v/>
      </c>
      <c r="K88" s="297" t="str">
        <f>IF(ISBLANK(ENTRY!M104),"",ENTRY!M104)</f>
        <v/>
      </c>
      <c r="L88" s="297"/>
      <c r="M88" s="93" t="str">
        <f>IF(ISBLANK(ENTRY!N104),"",ENTRY!N104)</f>
        <v/>
      </c>
      <c r="N88" s="92" t="str">
        <f>IF(ISBLANK(ENTRY!O104),"",ENTRY!O104)</f>
        <v/>
      </c>
      <c r="O88" s="314"/>
      <c r="P88" s="314"/>
      <c r="Q88" s="94" t="str">
        <f>IF(ENTRY!J104&gt;0,ENTRY!J104,"")</f>
        <v/>
      </c>
      <c r="R88" s="293" t="str">
        <f>IF(ISBLANK(ENTRY!K104),"",ENTRY!K104)</f>
        <v/>
      </c>
      <c r="S88" s="293"/>
      <c r="T88" s="197" t="str">
        <f>IF(ISBLANK(ENTRY!L104),"",ENTRY!L104)</f>
        <v/>
      </c>
      <c r="U88" s="95" t="str">
        <f>IF(ISBLANK(ENTRY!Q104),"",ENTRY!Q104)</f>
        <v/>
      </c>
      <c r="V88" s="96" t="str">
        <f>IF(ISBLANK(ENTRY!P104),"",ENTRY!P104)</f>
        <v/>
      </c>
      <c r="W88" s="289" t="str">
        <f>IF(ISBLANK(ENTRY!T104),"",ENTRY!T104)</f>
        <v/>
      </c>
      <c r="X88" s="290"/>
    </row>
    <row r="89" spans="1:24" ht="15.45" customHeight="1" x14ac:dyDescent="0.25">
      <c r="A89" s="81" t="str">
        <f>IF(ISBLANK(ENTRY!A105),"",ENTRY!A105)</f>
        <v/>
      </c>
      <c r="B89" s="82" t="str">
        <f>IF(ISBLANK(ENTRY!B105),"",ENTRY!B105)</f>
        <v/>
      </c>
      <c r="C89" s="287" t="str">
        <f>IF(ISBLANK(ENTRY!C105),"",ENTRY!C105)</f>
        <v/>
      </c>
      <c r="D89" s="288"/>
      <c r="E89" s="298" t="str">
        <f>IF(ISBLANK(ENTRY!D105),"",ENTRY!D105)</f>
        <v/>
      </c>
      <c r="F89" s="298"/>
      <c r="G89" s="83" t="str">
        <f>IF(ISBLANK(ENTRY!E105),"",ENTRY!E105)</f>
        <v/>
      </c>
      <c r="H89" s="83" t="str">
        <f>IF(ISBLANK(ENTRY!F105),"",ENTRY!F105)</f>
        <v/>
      </c>
      <c r="I89" s="83" t="str">
        <f>IF(ISBLANK(ENTRY!G105),"",ENTRY!G105)</f>
        <v/>
      </c>
      <c r="J89" s="84" t="str">
        <f>IF(ISBLANK(ENTRY!H105),"",ENTRY!H105)</f>
        <v/>
      </c>
      <c r="K89" s="296" t="str">
        <f>IF(ISBLANK(ENTRY!M105),"",ENTRY!M105)</f>
        <v/>
      </c>
      <c r="L89" s="296"/>
      <c r="M89" s="85" t="str">
        <f>IF(ISBLANK(ENTRY!N105),"",ENTRY!N105)</f>
        <v/>
      </c>
      <c r="N89" s="84" t="str">
        <f>IF(ISBLANK(ENTRY!O105),"",ENTRY!O105)</f>
        <v/>
      </c>
      <c r="O89" s="294"/>
      <c r="P89" s="294"/>
      <c r="Q89" s="86" t="str">
        <f>IF(ENTRY!J105&gt;0,ENTRY!J105,"")</f>
        <v/>
      </c>
      <c r="R89" s="303" t="str">
        <f>IF(ISBLANK(ENTRY!K105),"",ENTRY!K105)</f>
        <v/>
      </c>
      <c r="S89" s="303"/>
      <c r="T89" s="196" t="str">
        <f>IF(ISBLANK(ENTRY!L105),"",ENTRY!L105)</f>
        <v/>
      </c>
      <c r="U89" s="87" t="str">
        <f>IF(ISBLANK(ENTRY!Q105),"",ENTRY!Q105)</f>
        <v/>
      </c>
      <c r="V89" s="88" t="str">
        <f>IF(ISBLANK(ENTRY!P105),"",ENTRY!P105)</f>
        <v/>
      </c>
      <c r="W89" s="291" t="str">
        <f>IF(ISBLANK(ENTRY!T105),"",ENTRY!T105)</f>
        <v/>
      </c>
      <c r="X89" s="292"/>
    </row>
    <row r="90" spans="1:24" ht="15.45" customHeight="1" x14ac:dyDescent="0.25">
      <c r="A90" s="89" t="str">
        <f>IF(ISBLANK(ENTRY!A106),"",ENTRY!A106)</f>
        <v/>
      </c>
      <c r="B90" s="90" t="str">
        <f>IF(ISBLANK(ENTRY!B106),"",ENTRY!B106)</f>
        <v/>
      </c>
      <c r="C90" s="289" t="str">
        <f>IF(ISBLANK(ENTRY!C106),"",ENTRY!C106)</f>
        <v/>
      </c>
      <c r="D90" s="315"/>
      <c r="E90" s="286" t="str">
        <f>IF(ISBLANK(ENTRY!D106),"",ENTRY!D106)</f>
        <v/>
      </c>
      <c r="F90" s="286"/>
      <c r="G90" s="91" t="str">
        <f>IF(ISBLANK(ENTRY!E106),"",ENTRY!E106)</f>
        <v/>
      </c>
      <c r="H90" s="91" t="str">
        <f>IF(ISBLANK(ENTRY!F106),"",ENTRY!F106)</f>
        <v/>
      </c>
      <c r="I90" s="91" t="str">
        <f>IF(ISBLANK(ENTRY!G106),"",ENTRY!G106)</f>
        <v/>
      </c>
      <c r="J90" s="92" t="str">
        <f>IF(ISBLANK(ENTRY!H106),"",ENTRY!H106)</f>
        <v/>
      </c>
      <c r="K90" s="297" t="str">
        <f>IF(ISBLANK(ENTRY!M106),"",ENTRY!M106)</f>
        <v/>
      </c>
      <c r="L90" s="297"/>
      <c r="M90" s="93" t="str">
        <f>IF(ISBLANK(ENTRY!N106),"",ENTRY!N106)</f>
        <v/>
      </c>
      <c r="N90" s="92" t="str">
        <f>IF(ISBLANK(ENTRY!O106),"",ENTRY!O106)</f>
        <v/>
      </c>
      <c r="O90" s="314"/>
      <c r="P90" s="314"/>
      <c r="Q90" s="94" t="str">
        <f>IF(ENTRY!J106&gt;0,ENTRY!J106,"")</f>
        <v/>
      </c>
      <c r="R90" s="293" t="str">
        <f>IF(ISBLANK(ENTRY!K106),"",ENTRY!K106)</f>
        <v/>
      </c>
      <c r="S90" s="293"/>
      <c r="T90" s="197" t="str">
        <f>IF(ISBLANK(ENTRY!L106),"",ENTRY!L106)</f>
        <v/>
      </c>
      <c r="U90" s="95" t="str">
        <f>IF(ISBLANK(ENTRY!Q106),"",ENTRY!Q106)</f>
        <v/>
      </c>
      <c r="V90" s="96" t="str">
        <f>IF(ISBLANK(ENTRY!P106),"",ENTRY!P106)</f>
        <v/>
      </c>
      <c r="W90" s="289" t="str">
        <f>IF(ISBLANK(ENTRY!T106),"",ENTRY!T106)</f>
        <v/>
      </c>
      <c r="X90" s="290"/>
    </row>
    <row r="91" spans="1:24" ht="15.45" customHeight="1" x14ac:dyDescent="0.25">
      <c r="A91" s="81" t="str">
        <f>IF(ISBLANK(ENTRY!A107),"",ENTRY!A107)</f>
        <v/>
      </c>
      <c r="B91" s="82" t="str">
        <f>IF(ISBLANK(ENTRY!B107),"",ENTRY!B107)</f>
        <v/>
      </c>
      <c r="C91" s="287" t="str">
        <f>IF(ISBLANK(ENTRY!C107),"",ENTRY!C107)</f>
        <v/>
      </c>
      <c r="D91" s="288"/>
      <c r="E91" s="298" t="str">
        <f>IF(ISBLANK(ENTRY!D107),"",ENTRY!D107)</f>
        <v/>
      </c>
      <c r="F91" s="298"/>
      <c r="G91" s="83" t="str">
        <f>IF(ISBLANK(ENTRY!E107),"",ENTRY!E107)</f>
        <v/>
      </c>
      <c r="H91" s="83" t="str">
        <f>IF(ISBLANK(ENTRY!F107),"",ENTRY!F107)</f>
        <v/>
      </c>
      <c r="I91" s="83" t="str">
        <f>IF(ISBLANK(ENTRY!G107),"",ENTRY!G107)</f>
        <v/>
      </c>
      <c r="J91" s="84" t="str">
        <f>IF(ISBLANK(ENTRY!H107),"",ENTRY!H107)</f>
        <v/>
      </c>
      <c r="K91" s="296" t="str">
        <f>IF(ISBLANK(ENTRY!M107),"",ENTRY!M107)</f>
        <v/>
      </c>
      <c r="L91" s="296"/>
      <c r="M91" s="85" t="str">
        <f>IF(ISBLANK(ENTRY!N107),"",ENTRY!N107)</f>
        <v/>
      </c>
      <c r="N91" s="84" t="str">
        <f>IF(ISBLANK(ENTRY!O107),"",ENTRY!O107)</f>
        <v/>
      </c>
      <c r="O91" s="294"/>
      <c r="P91" s="294"/>
      <c r="Q91" s="86" t="str">
        <f>IF(ENTRY!J107&gt;0,ENTRY!J107,"")</f>
        <v/>
      </c>
      <c r="R91" s="303" t="str">
        <f>IF(ISBLANK(ENTRY!K107),"",ENTRY!K107)</f>
        <v/>
      </c>
      <c r="S91" s="303"/>
      <c r="T91" s="196" t="str">
        <f>IF(ISBLANK(ENTRY!L107),"",ENTRY!L107)</f>
        <v/>
      </c>
      <c r="U91" s="87" t="str">
        <f>IF(ISBLANK(ENTRY!Q107),"",ENTRY!Q107)</f>
        <v/>
      </c>
      <c r="V91" s="88" t="str">
        <f>IF(ISBLANK(ENTRY!P107),"",ENTRY!P107)</f>
        <v/>
      </c>
      <c r="W91" s="291" t="str">
        <f>IF(ISBLANK(ENTRY!T107),"",ENTRY!T107)</f>
        <v/>
      </c>
      <c r="X91" s="292"/>
    </row>
    <row r="92" spans="1:24" ht="15.45" customHeight="1" x14ac:dyDescent="0.25">
      <c r="A92" s="89" t="str">
        <f>IF(ISBLANK(ENTRY!A108),"",ENTRY!A108)</f>
        <v/>
      </c>
      <c r="B92" s="90" t="str">
        <f>IF(ISBLANK(ENTRY!B108),"",ENTRY!B108)</f>
        <v/>
      </c>
      <c r="C92" s="289" t="str">
        <f>IF(ISBLANK(ENTRY!C108),"",ENTRY!C108)</f>
        <v/>
      </c>
      <c r="D92" s="315"/>
      <c r="E92" s="286" t="str">
        <f>IF(ISBLANK(ENTRY!D108),"",ENTRY!D108)</f>
        <v/>
      </c>
      <c r="F92" s="286"/>
      <c r="G92" s="91" t="str">
        <f>IF(ISBLANK(ENTRY!E108),"",ENTRY!E108)</f>
        <v/>
      </c>
      <c r="H92" s="91" t="str">
        <f>IF(ISBLANK(ENTRY!F108),"",ENTRY!F108)</f>
        <v/>
      </c>
      <c r="I92" s="91" t="str">
        <f>IF(ISBLANK(ENTRY!G108),"",ENTRY!G108)</f>
        <v/>
      </c>
      <c r="J92" s="92" t="str">
        <f>IF(ISBLANK(ENTRY!H108),"",ENTRY!H108)</f>
        <v/>
      </c>
      <c r="K92" s="297" t="str">
        <f>IF(ISBLANK(ENTRY!M108),"",ENTRY!M108)</f>
        <v/>
      </c>
      <c r="L92" s="297"/>
      <c r="M92" s="93" t="str">
        <f>IF(ISBLANK(ENTRY!N108),"",ENTRY!N108)</f>
        <v/>
      </c>
      <c r="N92" s="92" t="str">
        <f>IF(ISBLANK(ENTRY!O108),"",ENTRY!O108)</f>
        <v/>
      </c>
      <c r="O92" s="314"/>
      <c r="P92" s="314"/>
      <c r="Q92" s="94" t="str">
        <f>IF(ENTRY!J108&gt;0,ENTRY!J108,"")</f>
        <v/>
      </c>
      <c r="R92" s="293" t="str">
        <f>IF(ISBLANK(ENTRY!K108),"",ENTRY!K108)</f>
        <v/>
      </c>
      <c r="S92" s="293"/>
      <c r="T92" s="197" t="str">
        <f>IF(ISBLANK(ENTRY!L108),"",ENTRY!L108)</f>
        <v/>
      </c>
      <c r="U92" s="95" t="str">
        <f>IF(ISBLANK(ENTRY!Q108),"",ENTRY!Q108)</f>
        <v/>
      </c>
      <c r="V92" s="96" t="str">
        <f>IF(ISBLANK(ENTRY!P108),"",ENTRY!P108)</f>
        <v/>
      </c>
      <c r="W92" s="289" t="str">
        <f>IF(ISBLANK(ENTRY!T108),"",ENTRY!T108)</f>
        <v/>
      </c>
      <c r="X92" s="290"/>
    </row>
    <row r="93" spans="1:24" ht="15.45" customHeight="1" x14ac:dyDescent="0.25">
      <c r="A93" s="81" t="str">
        <f>IF(ISBLANK(ENTRY!A109),"",ENTRY!A109)</f>
        <v/>
      </c>
      <c r="B93" s="82" t="str">
        <f>IF(ISBLANK(ENTRY!B109),"",ENTRY!B109)</f>
        <v/>
      </c>
      <c r="C93" s="287" t="str">
        <f>IF(ISBLANK(ENTRY!C109),"",ENTRY!C109)</f>
        <v/>
      </c>
      <c r="D93" s="288"/>
      <c r="E93" s="298" t="str">
        <f>IF(ISBLANK(ENTRY!D109),"",ENTRY!D109)</f>
        <v/>
      </c>
      <c r="F93" s="298"/>
      <c r="G93" s="83" t="str">
        <f>IF(ISBLANK(ENTRY!E109),"",ENTRY!E109)</f>
        <v/>
      </c>
      <c r="H93" s="83" t="str">
        <f>IF(ISBLANK(ENTRY!F109),"",ENTRY!F109)</f>
        <v/>
      </c>
      <c r="I93" s="83" t="str">
        <f>IF(ISBLANK(ENTRY!G109),"",ENTRY!G109)</f>
        <v/>
      </c>
      <c r="J93" s="84" t="str">
        <f>IF(ISBLANK(ENTRY!H109),"",ENTRY!H109)</f>
        <v/>
      </c>
      <c r="K93" s="296" t="str">
        <f>IF(ISBLANK(ENTRY!M109),"",ENTRY!M109)</f>
        <v/>
      </c>
      <c r="L93" s="296"/>
      <c r="M93" s="85" t="str">
        <f>IF(ISBLANK(ENTRY!N109),"",ENTRY!N109)</f>
        <v/>
      </c>
      <c r="N93" s="84" t="str">
        <f>IF(ISBLANK(ENTRY!O109),"",ENTRY!O109)</f>
        <v/>
      </c>
      <c r="O93" s="294"/>
      <c r="P93" s="294"/>
      <c r="Q93" s="86" t="str">
        <f>IF(ENTRY!J109&gt;0,ENTRY!J109,"")</f>
        <v/>
      </c>
      <c r="R93" s="303" t="str">
        <f>IF(ISBLANK(ENTRY!K109),"",ENTRY!K109)</f>
        <v/>
      </c>
      <c r="S93" s="303"/>
      <c r="T93" s="196" t="str">
        <f>IF(ISBLANK(ENTRY!L109),"",ENTRY!L109)</f>
        <v/>
      </c>
      <c r="U93" s="87" t="str">
        <f>IF(ISBLANK(ENTRY!Q109),"",ENTRY!Q109)</f>
        <v/>
      </c>
      <c r="V93" s="88" t="str">
        <f>IF(ISBLANK(ENTRY!P109),"",ENTRY!P109)</f>
        <v/>
      </c>
      <c r="W93" s="291" t="str">
        <f>IF(ISBLANK(ENTRY!T109),"",ENTRY!T109)</f>
        <v/>
      </c>
      <c r="X93" s="292"/>
    </row>
    <row r="94" spans="1:24" ht="15.45" customHeight="1" x14ac:dyDescent="0.25">
      <c r="A94" s="89" t="str">
        <f>IF(ISBLANK(ENTRY!A110),"",ENTRY!A110)</f>
        <v/>
      </c>
      <c r="B94" s="90" t="str">
        <f>IF(ISBLANK(ENTRY!B110),"",ENTRY!B110)</f>
        <v/>
      </c>
      <c r="C94" s="289" t="str">
        <f>IF(ISBLANK(ENTRY!C110),"",ENTRY!C110)</f>
        <v/>
      </c>
      <c r="D94" s="315"/>
      <c r="E94" s="286" t="str">
        <f>IF(ISBLANK(ENTRY!D110),"",ENTRY!D110)</f>
        <v/>
      </c>
      <c r="F94" s="286"/>
      <c r="G94" s="91" t="str">
        <f>IF(ISBLANK(ENTRY!E110),"",ENTRY!E110)</f>
        <v/>
      </c>
      <c r="H94" s="91" t="str">
        <f>IF(ISBLANK(ENTRY!F110),"",ENTRY!F110)</f>
        <v/>
      </c>
      <c r="I94" s="91" t="str">
        <f>IF(ISBLANK(ENTRY!G110),"",ENTRY!G110)</f>
        <v/>
      </c>
      <c r="J94" s="92" t="str">
        <f>IF(ISBLANK(ENTRY!H110),"",ENTRY!H110)</f>
        <v/>
      </c>
      <c r="K94" s="297" t="str">
        <f>IF(ISBLANK(ENTRY!M110),"",ENTRY!M110)</f>
        <v/>
      </c>
      <c r="L94" s="297"/>
      <c r="M94" s="93" t="str">
        <f>IF(ISBLANK(ENTRY!N110),"",ENTRY!N110)</f>
        <v/>
      </c>
      <c r="N94" s="92" t="str">
        <f>IF(ISBLANK(ENTRY!O110),"",ENTRY!O110)</f>
        <v/>
      </c>
      <c r="O94" s="314"/>
      <c r="P94" s="314"/>
      <c r="Q94" s="94" t="str">
        <f>IF(ENTRY!J110&gt;0,ENTRY!J110,"")</f>
        <v/>
      </c>
      <c r="R94" s="293" t="str">
        <f>IF(ISBLANK(ENTRY!K110),"",ENTRY!K110)</f>
        <v/>
      </c>
      <c r="S94" s="293"/>
      <c r="T94" s="197" t="str">
        <f>IF(ISBLANK(ENTRY!L110),"",ENTRY!L110)</f>
        <v/>
      </c>
      <c r="U94" s="95" t="str">
        <f>IF(ISBLANK(ENTRY!Q110),"",ENTRY!Q110)</f>
        <v/>
      </c>
      <c r="V94" s="96" t="str">
        <f>IF(ISBLANK(ENTRY!P110),"",ENTRY!P110)</f>
        <v/>
      </c>
      <c r="W94" s="289" t="str">
        <f>IF(ISBLANK(ENTRY!T110),"",ENTRY!T110)</f>
        <v/>
      </c>
      <c r="X94" s="290"/>
    </row>
    <row r="95" spans="1:24" ht="15.45" customHeight="1" thickBot="1" x14ac:dyDescent="0.3">
      <c r="A95" s="81" t="str">
        <f>IF(ISBLANK(ENTRY!A111),"",ENTRY!A111)</f>
        <v/>
      </c>
      <c r="B95" s="82" t="str">
        <f>IF(ISBLANK(ENTRY!B111),"",ENTRY!B111)</f>
        <v/>
      </c>
      <c r="C95" s="287" t="str">
        <f>IF(ISBLANK(ENTRY!C111),"",ENTRY!C111)</f>
        <v/>
      </c>
      <c r="D95" s="288"/>
      <c r="E95" s="298" t="str">
        <f>IF(ISBLANK(ENTRY!D111),"",ENTRY!D111)</f>
        <v/>
      </c>
      <c r="F95" s="298"/>
      <c r="G95" s="83" t="str">
        <f>IF(ISBLANK(ENTRY!E111),"",ENTRY!E111)</f>
        <v/>
      </c>
      <c r="H95" s="83" t="str">
        <f>IF(ISBLANK(ENTRY!F111),"",ENTRY!F111)</f>
        <v/>
      </c>
      <c r="I95" s="83" t="str">
        <f>IF(ISBLANK(ENTRY!G111),"",ENTRY!G111)</f>
        <v/>
      </c>
      <c r="J95" s="84" t="str">
        <f>IF(ISBLANK(ENTRY!H111),"",ENTRY!H111)</f>
        <v/>
      </c>
      <c r="K95" s="296" t="str">
        <f>IF(ISBLANK(ENTRY!M111),"",ENTRY!M111)</f>
        <v/>
      </c>
      <c r="L95" s="296"/>
      <c r="M95" s="85" t="str">
        <f>IF(ISBLANK(ENTRY!N111),"",ENTRY!N111)</f>
        <v/>
      </c>
      <c r="N95" s="84" t="str">
        <f>IF(ISBLANK(ENTRY!O111),"",ENTRY!O111)</f>
        <v/>
      </c>
      <c r="O95" s="294"/>
      <c r="P95" s="294"/>
      <c r="Q95" s="86" t="str">
        <f>IF(ENTRY!J111&gt;0,ENTRY!J111,"")</f>
        <v/>
      </c>
      <c r="R95" s="303" t="str">
        <f>IF(ISBLANK(ENTRY!K111),"",ENTRY!K111)</f>
        <v/>
      </c>
      <c r="S95" s="303"/>
      <c r="T95" s="196" t="str">
        <f>IF(ISBLANK(ENTRY!L111),"",ENTRY!L111)</f>
        <v/>
      </c>
      <c r="U95" s="87" t="str">
        <f>IF(ISBLANK(ENTRY!Q111),"",ENTRY!Q111)</f>
        <v/>
      </c>
      <c r="V95" s="88" t="str">
        <f>IF(ISBLANK(ENTRY!P111),"",ENTRY!P111)</f>
        <v/>
      </c>
      <c r="W95" s="291" t="str">
        <f>IF(ISBLANK(ENTRY!T111),"",ENTRY!T111)</f>
        <v/>
      </c>
      <c r="X95" s="292"/>
    </row>
    <row r="96" spans="1:24" ht="15.45" customHeight="1" thickTop="1" thickBot="1" x14ac:dyDescent="0.3">
      <c r="A96" s="200"/>
      <c r="B96" s="304" t="s">
        <v>1414</v>
      </c>
      <c r="C96" s="375"/>
      <c r="D96" s="305"/>
      <c r="E96" s="304"/>
      <c r="F96" s="305"/>
      <c r="G96" s="201">
        <f>ENTRY!$E$112</f>
        <v>110.72727272727273</v>
      </c>
      <c r="H96" s="201">
        <f>ENTRY!$E$112</f>
        <v>110.72727272727273</v>
      </c>
      <c r="I96" s="201">
        <f>AVGRowsPerPlot</f>
        <v>6</v>
      </c>
      <c r="J96" s="202">
        <f>AVGRowLength</f>
        <v>631.72727272727275</v>
      </c>
      <c r="K96" s="306">
        <f>ENTRY!$M$112</f>
        <v>16.322727272727274</v>
      </c>
      <c r="L96" s="307"/>
      <c r="M96" s="203">
        <f>ENTRY!$N$112</f>
        <v>58.404545454545456</v>
      </c>
      <c r="N96" s="204" t="e">
        <f>#REF!</f>
        <v>#REF!</v>
      </c>
      <c r="O96" s="308" t="e">
        <f>ENTRY!$I$112</f>
        <v>#DIV/0!</v>
      </c>
      <c r="P96" s="309"/>
      <c r="Q96" s="205" t="e">
        <f>ENTRY!$J$112</f>
        <v>#DIV/0!</v>
      </c>
      <c r="R96" s="312" t="e">
        <f>ENTRY!$K$112</f>
        <v>#DIV/0!</v>
      </c>
      <c r="S96" s="313"/>
      <c r="T96" s="206" t="e">
        <f>ENTRY!$L$112</f>
        <v>#DIV/0!</v>
      </c>
      <c r="U96" s="207">
        <f>ENTRY!$Q$112</f>
        <v>281.17272727272734</v>
      </c>
      <c r="V96" s="208">
        <f>ENTRY!$P$112</f>
        <v>1112.9363636363635</v>
      </c>
      <c r="W96" s="310"/>
      <c r="X96" s="311"/>
    </row>
    <row r="97" ht="13.8" thickTop="1" x14ac:dyDescent="0.25"/>
  </sheetData>
  <sheetProtection formatCells="0" formatColumns="0" formatRows="0" sort="0"/>
  <mergeCells count="511">
    <mergeCell ref="M6:N6"/>
    <mergeCell ref="M5:N5"/>
    <mergeCell ref="L7:N7"/>
    <mergeCell ref="C30:D30"/>
    <mergeCell ref="E30:F30"/>
    <mergeCell ref="K27:L27"/>
    <mergeCell ref="E28:F28"/>
    <mergeCell ref="K26:L26"/>
    <mergeCell ref="E29:F29"/>
    <mergeCell ref="K28:L28"/>
    <mergeCell ref="C29:D29"/>
    <mergeCell ref="C18:D18"/>
    <mergeCell ref="C19:D19"/>
    <mergeCell ref="C20:D20"/>
    <mergeCell ref="C22:D22"/>
    <mergeCell ref="E27:F27"/>
    <mergeCell ref="E19:F19"/>
    <mergeCell ref="E16:F16"/>
    <mergeCell ref="E17:F17"/>
    <mergeCell ref="K16:L16"/>
    <mergeCell ref="K19:L19"/>
    <mergeCell ref="E18:F18"/>
    <mergeCell ref="K22:L22"/>
    <mergeCell ref="K25:L25"/>
    <mergeCell ref="M4:N4"/>
    <mergeCell ref="L3:N3"/>
    <mergeCell ref="L2:N2"/>
    <mergeCell ref="W50:X50"/>
    <mergeCell ref="B96:D96"/>
    <mergeCell ref="E96:F96"/>
    <mergeCell ref="K96:L96"/>
    <mergeCell ref="O96:P96"/>
    <mergeCell ref="W96:X96"/>
    <mergeCell ref="R55:S55"/>
    <mergeCell ref="W58:X58"/>
    <mergeCell ref="R59:S59"/>
    <mergeCell ref="W55:X55"/>
    <mergeCell ref="W52:X52"/>
    <mergeCell ref="W51:X51"/>
    <mergeCell ref="R51:S51"/>
    <mergeCell ref="R52:S52"/>
    <mergeCell ref="R53:S53"/>
    <mergeCell ref="R54:S54"/>
    <mergeCell ref="R60:S60"/>
    <mergeCell ref="W53:X53"/>
    <mergeCell ref="O45:P45"/>
    <mergeCell ref="R47:S47"/>
    <mergeCell ref="R48:S48"/>
    <mergeCell ref="R96:S96"/>
    <mergeCell ref="R50:S50"/>
    <mergeCell ref="K37:L37"/>
    <mergeCell ref="O33:P33"/>
    <mergeCell ref="W33:X33"/>
    <mergeCell ref="W37:X37"/>
    <mergeCell ref="R37:S37"/>
    <mergeCell ref="W34:X34"/>
    <mergeCell ref="W35:X35"/>
    <mergeCell ref="W36:X36"/>
    <mergeCell ref="K57:L57"/>
    <mergeCell ref="R58:S58"/>
    <mergeCell ref="O58:P58"/>
    <mergeCell ref="W57:X57"/>
    <mergeCell ref="O57:P57"/>
    <mergeCell ref="R57:S57"/>
    <mergeCell ref="K66:L66"/>
    <mergeCell ref="W67:X67"/>
    <mergeCell ref="R65:S65"/>
    <mergeCell ref="A43:X43"/>
    <mergeCell ref="O38:P38"/>
    <mergeCell ref="E49:F49"/>
    <mergeCell ref="E48:F48"/>
    <mergeCell ref="K49:L49"/>
    <mergeCell ref="O32:P32"/>
    <mergeCell ref="E47:F47"/>
    <mergeCell ref="E38:F38"/>
    <mergeCell ref="A41:X41"/>
    <mergeCell ref="K45:L45"/>
    <mergeCell ref="R32:S32"/>
    <mergeCell ref="O37:P37"/>
    <mergeCell ref="W45:X45"/>
    <mergeCell ref="O36:P36"/>
    <mergeCell ref="E34:F34"/>
    <mergeCell ref="C37:D37"/>
    <mergeCell ref="E37:F37"/>
    <mergeCell ref="A40:T40"/>
    <mergeCell ref="C45:D45"/>
    <mergeCell ref="E45:F45"/>
    <mergeCell ref="C32:D32"/>
    <mergeCell ref="K32:L32"/>
    <mergeCell ref="R46:S46"/>
    <mergeCell ref="R33:S33"/>
    <mergeCell ref="R35:S35"/>
    <mergeCell ref="R34:S34"/>
    <mergeCell ref="O35:P35"/>
    <mergeCell ref="A42:X42"/>
    <mergeCell ref="C35:D35"/>
    <mergeCell ref="B70:D70"/>
    <mergeCell ref="E20:F20"/>
    <mergeCell ref="E21:F21"/>
    <mergeCell ref="C21:D21"/>
    <mergeCell ref="E24:F24"/>
    <mergeCell ref="C25:D25"/>
    <mergeCell ref="E22:F22"/>
    <mergeCell ref="C69:D69"/>
    <mergeCell ref="C68:D68"/>
    <mergeCell ref="E32:F32"/>
    <mergeCell ref="C24:D24"/>
    <mergeCell ref="C23:D23"/>
    <mergeCell ref="C27:D27"/>
    <mergeCell ref="C28:D28"/>
    <mergeCell ref="E26:F26"/>
    <mergeCell ref="C26:D26"/>
    <mergeCell ref="E36:F36"/>
    <mergeCell ref="E68:F68"/>
    <mergeCell ref="C65:D65"/>
    <mergeCell ref="E23:F23"/>
    <mergeCell ref="E25:F25"/>
    <mergeCell ref="C47:D47"/>
    <mergeCell ref="C48:D48"/>
    <mergeCell ref="C51:D51"/>
    <mergeCell ref="K23:L23"/>
    <mergeCell ref="O21:P21"/>
    <mergeCell ref="W20:X20"/>
    <mergeCell ref="O28:P28"/>
    <mergeCell ref="K30:L30"/>
    <mergeCell ref="O30:P30"/>
    <mergeCell ref="O25:P25"/>
    <mergeCell ref="R22:S22"/>
    <mergeCell ref="R21:S21"/>
    <mergeCell ref="K29:L29"/>
    <mergeCell ref="K21:L21"/>
    <mergeCell ref="K24:L24"/>
    <mergeCell ref="R27:S27"/>
    <mergeCell ref="R24:S24"/>
    <mergeCell ref="R25:S25"/>
    <mergeCell ref="R23:S23"/>
    <mergeCell ref="R15:S15"/>
    <mergeCell ref="O12:P12"/>
    <mergeCell ref="O13:P13"/>
    <mergeCell ref="R16:S16"/>
    <mergeCell ref="W15:X15"/>
    <mergeCell ref="O20:P20"/>
    <mergeCell ref="O16:P16"/>
    <mergeCell ref="K18:L18"/>
    <mergeCell ref="O18:P18"/>
    <mergeCell ref="K17:L17"/>
    <mergeCell ref="W19:X19"/>
    <mergeCell ref="O17:P17"/>
    <mergeCell ref="K20:L20"/>
    <mergeCell ref="W18:X18"/>
    <mergeCell ref="R18:S18"/>
    <mergeCell ref="U9:W9"/>
    <mergeCell ref="O7:R7"/>
    <mergeCell ref="O14:P14"/>
    <mergeCell ref="C14:D14"/>
    <mergeCell ref="E14:F14"/>
    <mergeCell ref="E12:F12"/>
    <mergeCell ref="E13:F13"/>
    <mergeCell ref="W12:X12"/>
    <mergeCell ref="W13:X13"/>
    <mergeCell ref="R12:S12"/>
    <mergeCell ref="R13:S13"/>
    <mergeCell ref="K14:L14"/>
    <mergeCell ref="F9:G9"/>
    <mergeCell ref="H9:R10"/>
    <mergeCell ref="P3:S3"/>
    <mergeCell ref="O19:P19"/>
    <mergeCell ref="O22:P22"/>
    <mergeCell ref="O27:P27"/>
    <mergeCell ref="O23:P23"/>
    <mergeCell ref="R26:S26"/>
    <mergeCell ref="A1:C3"/>
    <mergeCell ref="G3:K3"/>
    <mergeCell ref="G4:K4"/>
    <mergeCell ref="A6:B6"/>
    <mergeCell ref="K12:L12"/>
    <mergeCell ref="C12:D12"/>
    <mergeCell ref="H6:I6"/>
    <mergeCell ref="J5:K5"/>
    <mergeCell ref="K15:L15"/>
    <mergeCell ref="A7:B7"/>
    <mergeCell ref="K13:L13"/>
    <mergeCell ref="C13:D13"/>
    <mergeCell ref="E15:F15"/>
    <mergeCell ref="J6:K6"/>
    <mergeCell ref="J7:K7"/>
    <mergeCell ref="A8:D8"/>
    <mergeCell ref="A9:D9"/>
    <mergeCell ref="A10:D10"/>
    <mergeCell ref="U2:W2"/>
    <mergeCell ref="U3:W3"/>
    <mergeCell ref="U4:W4"/>
    <mergeCell ref="R29:S29"/>
    <mergeCell ref="R19:S19"/>
    <mergeCell ref="O24:P24"/>
    <mergeCell ref="R20:S20"/>
    <mergeCell ref="W32:X32"/>
    <mergeCell ref="W26:X26"/>
    <mergeCell ref="U7:W7"/>
    <mergeCell ref="W24:X24"/>
    <mergeCell ref="W21:X21"/>
    <mergeCell ref="W22:X22"/>
    <mergeCell ref="W30:X30"/>
    <mergeCell ref="W29:X29"/>
    <mergeCell ref="W25:X25"/>
    <mergeCell ref="U5:W5"/>
    <mergeCell ref="W23:X23"/>
    <mergeCell ref="P2:S2"/>
    <mergeCell ref="P4:S4"/>
    <mergeCell ref="R30:S30"/>
    <mergeCell ref="R28:S28"/>
    <mergeCell ref="O26:P26"/>
    <mergeCell ref="O29:P29"/>
    <mergeCell ref="U6:W6"/>
    <mergeCell ref="W27:X27"/>
    <mergeCell ref="W28:X28"/>
    <mergeCell ref="W17:X17"/>
    <mergeCell ref="W16:X16"/>
    <mergeCell ref="U8:W8"/>
    <mergeCell ref="B38:D38"/>
    <mergeCell ref="W38:X38"/>
    <mergeCell ref="K38:L38"/>
    <mergeCell ref="R38:S38"/>
    <mergeCell ref="O34:P34"/>
    <mergeCell ref="C33:D33"/>
    <mergeCell ref="K33:L33"/>
    <mergeCell ref="E33:F33"/>
    <mergeCell ref="R36:S36"/>
    <mergeCell ref="K35:L35"/>
    <mergeCell ref="C16:D16"/>
    <mergeCell ref="W14:X14"/>
    <mergeCell ref="R17:S17"/>
    <mergeCell ref="R14:S14"/>
    <mergeCell ref="C17:D17"/>
    <mergeCell ref="C15:D15"/>
    <mergeCell ref="O15:P15"/>
    <mergeCell ref="C34:D34"/>
    <mergeCell ref="E35:F35"/>
    <mergeCell ref="K36:L36"/>
    <mergeCell ref="C36:D36"/>
    <mergeCell ref="K34:L34"/>
    <mergeCell ref="W46:X46"/>
    <mergeCell ref="W48:X48"/>
    <mergeCell ref="K47:L47"/>
    <mergeCell ref="R45:S45"/>
    <mergeCell ref="W47:X47"/>
    <mergeCell ref="K46:L46"/>
    <mergeCell ref="O46:P46"/>
    <mergeCell ref="K48:L48"/>
    <mergeCell ref="O48:P48"/>
    <mergeCell ref="O47:P47"/>
    <mergeCell ref="O51:P51"/>
    <mergeCell ref="C52:D52"/>
    <mergeCell ref="E52:F52"/>
    <mergeCell ref="K52:L52"/>
    <mergeCell ref="O52:P52"/>
    <mergeCell ref="E46:F46"/>
    <mergeCell ref="R49:S49"/>
    <mergeCell ref="O50:P50"/>
    <mergeCell ref="W44:X44"/>
    <mergeCell ref="O49:P49"/>
    <mergeCell ref="W49:X49"/>
    <mergeCell ref="K51:L51"/>
    <mergeCell ref="O59:P59"/>
    <mergeCell ref="O60:P60"/>
    <mergeCell ref="E59:F59"/>
    <mergeCell ref="K59:L59"/>
    <mergeCell ref="O62:P62"/>
    <mergeCell ref="O53:P53"/>
    <mergeCell ref="W54:X54"/>
    <mergeCell ref="E54:F54"/>
    <mergeCell ref="K54:L54"/>
    <mergeCell ref="O54:P54"/>
    <mergeCell ref="O56:P56"/>
    <mergeCell ref="R56:S56"/>
    <mergeCell ref="W56:X56"/>
    <mergeCell ref="K56:L56"/>
    <mergeCell ref="O55:P55"/>
    <mergeCell ref="W60:X60"/>
    <mergeCell ref="W59:X59"/>
    <mergeCell ref="E55:F55"/>
    <mergeCell ref="K55:L55"/>
    <mergeCell ref="E57:F57"/>
    <mergeCell ref="R86:S86"/>
    <mergeCell ref="W86:X86"/>
    <mergeCell ref="O87:P87"/>
    <mergeCell ref="R87:S87"/>
    <mergeCell ref="W87:X87"/>
    <mergeCell ref="R83:S83"/>
    <mergeCell ref="W83:X83"/>
    <mergeCell ref="O84:P84"/>
    <mergeCell ref="W69:X69"/>
    <mergeCell ref="R84:S84"/>
    <mergeCell ref="W84:X84"/>
    <mergeCell ref="O85:P85"/>
    <mergeCell ref="R85:S85"/>
    <mergeCell ref="W85:X85"/>
    <mergeCell ref="R80:S80"/>
    <mergeCell ref="W80:X80"/>
    <mergeCell ref="O81:P81"/>
    <mergeCell ref="R81:S81"/>
    <mergeCell ref="W81:X81"/>
    <mergeCell ref="O82:P82"/>
    <mergeCell ref="R82:S82"/>
    <mergeCell ref="W82:X82"/>
    <mergeCell ref="W76:X76"/>
    <mergeCell ref="R77:S77"/>
    <mergeCell ref="O95:P95"/>
    <mergeCell ref="R95:S95"/>
    <mergeCell ref="W95:X95"/>
    <mergeCell ref="O94:P94"/>
    <mergeCell ref="R94:S94"/>
    <mergeCell ref="W94:X94"/>
    <mergeCell ref="R88:S88"/>
    <mergeCell ref="W88:X88"/>
    <mergeCell ref="O89:P89"/>
    <mergeCell ref="R89:S89"/>
    <mergeCell ref="W89:X89"/>
    <mergeCell ref="O91:P91"/>
    <mergeCell ref="R91:S91"/>
    <mergeCell ref="W91:X91"/>
    <mergeCell ref="O90:P90"/>
    <mergeCell ref="R90:S90"/>
    <mergeCell ref="W90:X90"/>
    <mergeCell ref="O88:P88"/>
    <mergeCell ref="O93:P93"/>
    <mergeCell ref="R93:S93"/>
    <mergeCell ref="R92:S92"/>
    <mergeCell ref="W92:X92"/>
    <mergeCell ref="W93:X93"/>
    <mergeCell ref="O92:P92"/>
    <mergeCell ref="W77:X77"/>
    <mergeCell ref="O78:P78"/>
    <mergeCell ref="R78:S78"/>
    <mergeCell ref="W78:X78"/>
    <mergeCell ref="R72:S72"/>
    <mergeCell ref="W72:X72"/>
    <mergeCell ref="O79:P79"/>
    <mergeCell ref="R79:S79"/>
    <mergeCell ref="W79:X79"/>
    <mergeCell ref="R74:S74"/>
    <mergeCell ref="W74:X74"/>
    <mergeCell ref="R75:S75"/>
    <mergeCell ref="W75:X75"/>
    <mergeCell ref="R76:S76"/>
    <mergeCell ref="R73:S73"/>
    <mergeCell ref="W73:X73"/>
    <mergeCell ref="O72:P72"/>
    <mergeCell ref="O73:P73"/>
    <mergeCell ref="O74:P74"/>
    <mergeCell ref="C95:D95"/>
    <mergeCell ref="E95:F95"/>
    <mergeCell ref="K95:L95"/>
    <mergeCell ref="O75:P75"/>
    <mergeCell ref="O76:P76"/>
    <mergeCell ref="O77:P77"/>
    <mergeCell ref="C93:D93"/>
    <mergeCell ref="E93:F93"/>
    <mergeCell ref="K93:L93"/>
    <mergeCell ref="C94:D94"/>
    <mergeCell ref="E94:F94"/>
    <mergeCell ref="K94:L94"/>
    <mergeCell ref="C92:D92"/>
    <mergeCell ref="E92:F92"/>
    <mergeCell ref="K92:L92"/>
    <mergeCell ref="C86:D86"/>
    <mergeCell ref="E86:F86"/>
    <mergeCell ref="K86:L86"/>
    <mergeCell ref="C83:D83"/>
    <mergeCell ref="E83:F83"/>
    <mergeCell ref="K83:L83"/>
    <mergeCell ref="C84:D84"/>
    <mergeCell ref="E84:F84"/>
    <mergeCell ref="K84:L84"/>
    <mergeCell ref="O80:P80"/>
    <mergeCell ref="O83:P83"/>
    <mergeCell ref="C91:D91"/>
    <mergeCell ref="E91:F91"/>
    <mergeCell ref="K91:L91"/>
    <mergeCell ref="C89:D89"/>
    <mergeCell ref="E89:F89"/>
    <mergeCell ref="K89:L89"/>
    <mergeCell ref="C90:D90"/>
    <mergeCell ref="E90:F90"/>
    <mergeCell ref="K90:L90"/>
    <mergeCell ref="C87:D87"/>
    <mergeCell ref="E87:F87"/>
    <mergeCell ref="K87:L87"/>
    <mergeCell ref="C88:D88"/>
    <mergeCell ref="E88:F88"/>
    <mergeCell ref="K88:L88"/>
    <mergeCell ref="C85:D85"/>
    <mergeCell ref="E85:F85"/>
    <mergeCell ref="K85:L85"/>
    <mergeCell ref="O86:P86"/>
    <mergeCell ref="C81:D81"/>
    <mergeCell ref="E81:F81"/>
    <mergeCell ref="K81:L81"/>
    <mergeCell ref="C82:D82"/>
    <mergeCell ref="E82:F82"/>
    <mergeCell ref="K82:L82"/>
    <mergeCell ref="C79:D79"/>
    <mergeCell ref="E79:F79"/>
    <mergeCell ref="K79:L79"/>
    <mergeCell ref="C80:D80"/>
    <mergeCell ref="E80:F80"/>
    <mergeCell ref="K80:L80"/>
    <mergeCell ref="C77:D77"/>
    <mergeCell ref="E77:F77"/>
    <mergeCell ref="K77:L77"/>
    <mergeCell ref="C78:D78"/>
    <mergeCell ref="E78:F78"/>
    <mergeCell ref="K78:L78"/>
    <mergeCell ref="C75:D75"/>
    <mergeCell ref="E75:F75"/>
    <mergeCell ref="K75:L75"/>
    <mergeCell ref="C76:D76"/>
    <mergeCell ref="E76:F76"/>
    <mergeCell ref="K76:L76"/>
    <mergeCell ref="C73:D73"/>
    <mergeCell ref="E73:F73"/>
    <mergeCell ref="K73:L73"/>
    <mergeCell ref="C74:D74"/>
    <mergeCell ref="E74:F74"/>
    <mergeCell ref="K74:L74"/>
    <mergeCell ref="C71:D71"/>
    <mergeCell ref="E71:F71"/>
    <mergeCell ref="K71:L71"/>
    <mergeCell ref="C72:D72"/>
    <mergeCell ref="E72:F72"/>
    <mergeCell ref="K72:L72"/>
    <mergeCell ref="C60:D60"/>
    <mergeCell ref="O64:P64"/>
    <mergeCell ref="C64:D64"/>
    <mergeCell ref="E64:F64"/>
    <mergeCell ref="W64:X64"/>
    <mergeCell ref="W63:X63"/>
    <mergeCell ref="K63:L63"/>
    <mergeCell ref="K64:L64"/>
    <mergeCell ref="O63:P63"/>
    <mergeCell ref="R63:S63"/>
    <mergeCell ref="E63:F63"/>
    <mergeCell ref="R62:S62"/>
    <mergeCell ref="W62:X62"/>
    <mergeCell ref="C61:D61"/>
    <mergeCell ref="E61:F61"/>
    <mergeCell ref="K61:L61"/>
    <mergeCell ref="W61:X61"/>
    <mergeCell ref="O61:P61"/>
    <mergeCell ref="E60:F60"/>
    <mergeCell ref="K60:L60"/>
    <mergeCell ref="R68:S68"/>
    <mergeCell ref="W68:X68"/>
    <mergeCell ref="K68:L68"/>
    <mergeCell ref="R67:S67"/>
    <mergeCell ref="C55:D55"/>
    <mergeCell ref="C57:D57"/>
    <mergeCell ref="C59:D59"/>
    <mergeCell ref="C58:D58"/>
    <mergeCell ref="E58:F58"/>
    <mergeCell ref="K58:L58"/>
    <mergeCell ref="C56:D56"/>
    <mergeCell ref="E56:F56"/>
    <mergeCell ref="R61:S61"/>
    <mergeCell ref="O66:P66"/>
    <mergeCell ref="R66:S66"/>
    <mergeCell ref="O67:P67"/>
    <mergeCell ref="E67:F67"/>
    <mergeCell ref="K67:L67"/>
    <mergeCell ref="E65:F65"/>
    <mergeCell ref="K65:L65"/>
    <mergeCell ref="E66:F66"/>
    <mergeCell ref="O68:P68"/>
    <mergeCell ref="E62:F62"/>
    <mergeCell ref="K62:L62"/>
    <mergeCell ref="R71:S71"/>
    <mergeCell ref="W71:X71"/>
    <mergeCell ref="O71:P71"/>
    <mergeCell ref="E69:F69"/>
    <mergeCell ref="K69:L69"/>
    <mergeCell ref="O69:P69"/>
    <mergeCell ref="R69:S69"/>
    <mergeCell ref="E70:F70"/>
    <mergeCell ref="K70:L70"/>
    <mergeCell ref="O70:P70"/>
    <mergeCell ref="W70:X70"/>
    <mergeCell ref="R70:S70"/>
    <mergeCell ref="C31:D31"/>
    <mergeCell ref="E31:F31"/>
    <mergeCell ref="K31:L31"/>
    <mergeCell ref="O31:P31"/>
    <mergeCell ref="R31:S31"/>
    <mergeCell ref="W31:X31"/>
    <mergeCell ref="C66:D66"/>
    <mergeCell ref="C67:D67"/>
    <mergeCell ref="W66:X66"/>
    <mergeCell ref="W65:X65"/>
    <mergeCell ref="R64:S64"/>
    <mergeCell ref="O65:P65"/>
    <mergeCell ref="C62:D62"/>
    <mergeCell ref="C63:D63"/>
    <mergeCell ref="C46:D46"/>
    <mergeCell ref="C49:D49"/>
    <mergeCell ref="C54:D54"/>
    <mergeCell ref="C53:D53"/>
    <mergeCell ref="E53:F53"/>
    <mergeCell ref="K53:L53"/>
    <mergeCell ref="C50:D50"/>
    <mergeCell ref="E50:F50"/>
    <mergeCell ref="K50:L50"/>
    <mergeCell ref="E51:F51"/>
  </mergeCells>
  <phoneticPr fontId="2" type="noConversion"/>
  <dataValidations xWindow="358" yWindow="322" count="3">
    <dataValidation allowBlank="1" showInputMessage="1" showErrorMessage="1" prompt="TO ENTER DATA, CLICK THE TAB &quot;ENTRY&quot; AT THE BOTTOM OF THE SPREADSHEET." sqref="C96:X96 Q72:X95 E72:N95 A45:B96 C45:C69 C70:D70 E45:X71 C71:C95 B6:B7 L2 M6 H6 E7:I7 F6 L6:L7 L4:M5 O2:W7 G3:L3 J6:J7 C13:X37 B11:B37 A6:A37 E8:F10 G10 G8 I8:R8 S8:W10 H8:H9" xr:uid="{00000000-0002-0000-0100-000000000000}"/>
    <dataValidation allowBlank="1" showInputMessage="1" showErrorMessage="1" promptTitle="Data Entry Error" prompt="TO ENTER DATA, CLICK THE TAB &quot;ENTRY&quot; AT THE BOTTOM OF THE SPREADSHEET." sqref="G2:K2 G4:K4" xr:uid="{00000000-0002-0000-0100-000001000000}"/>
    <dataValidation type="list" allowBlank="1" showInputMessage="1" showErrorMessage="1" sqref="X5:X7" xr:uid="{00000000-0002-0000-0100-000002000000}">
      <formula1>#REF!</formula1>
    </dataValidation>
  </dataValidations>
  <printOptions horizontalCentered="1" verticalCentered="1"/>
  <pageMargins left="0.25" right="0.25" top="0" bottom="0.25" header="0.2" footer="0.2"/>
  <pageSetup scale="90" fitToHeight="0" orientation="landscape" errors="blank"/>
  <headerFooter alignWithMargins="0">
    <oddFooter>&amp;CAXIS Direct, LLC   •   P.O. BOX 581, DeKalb, IL 60115   •   (800) 643-4025   •   www.AxisSeedDirect.com   •   email: AXISSeedDirect@AXISSeedDirect.com</oddFooter>
  </headerFooter>
  <rowBreaks count="2" manualBreakCount="2">
    <brk id="44" max="16383" man="1"/>
    <brk id="70" max="2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E4199"/>
  <sheetViews>
    <sheetView zoomScale="145" workbookViewId="0">
      <pane ySplit="1" topLeftCell="A2" activePane="bottomLeft" state="frozen"/>
      <selection activeCell="N1" sqref="N1"/>
      <selection pane="bottomLeft" activeCell="A2" sqref="A2"/>
    </sheetView>
  </sheetViews>
  <sheetFormatPr defaultColWidth="8.6640625" defaultRowHeight="7.8" x14ac:dyDescent="0.15"/>
  <cols>
    <col min="1" max="1" width="18" style="18" bestFit="1" customWidth="1"/>
    <col min="2" max="2" width="10" style="18" customWidth="1"/>
    <col min="3" max="3" width="7.88671875" style="18" customWidth="1"/>
    <col min="4" max="4" width="6" style="20" customWidth="1"/>
    <col min="5" max="5" width="3.109375" style="18" customWidth="1"/>
    <col min="6" max="16384" width="8.6640625" style="18"/>
  </cols>
  <sheetData>
    <row r="1" spans="1:5" x14ac:dyDescent="0.15">
      <c r="A1" s="21" t="s">
        <v>1143</v>
      </c>
      <c r="B1" s="22" t="s">
        <v>1293</v>
      </c>
      <c r="C1" s="22" t="s">
        <v>867</v>
      </c>
      <c r="D1" s="23" t="s">
        <v>1286</v>
      </c>
      <c r="E1" s="22" t="s">
        <v>1405</v>
      </c>
    </row>
    <row r="2" spans="1:5" x14ac:dyDescent="0.15">
      <c r="A2" s="97" t="str">
        <f t="shared" ref="A2:A65" si="0">B2&amp;C2</f>
        <v>4-Star5582LL</v>
      </c>
      <c r="B2" s="97" t="s">
        <v>2793</v>
      </c>
      <c r="C2" s="97" t="s">
        <v>2794</v>
      </c>
      <c r="D2" s="97" t="s">
        <v>1787</v>
      </c>
      <c r="E2" s="18">
        <v>102</v>
      </c>
    </row>
    <row r="3" spans="1:5" x14ac:dyDescent="0.15">
      <c r="A3" s="97" t="str">
        <f t="shared" si="0"/>
        <v>4-Star5582LL</v>
      </c>
      <c r="B3" s="97" t="s">
        <v>2793</v>
      </c>
      <c r="C3" s="97" t="s">
        <v>2794</v>
      </c>
      <c r="D3" s="97" t="s">
        <v>1787</v>
      </c>
      <c r="E3" s="18">
        <v>102</v>
      </c>
    </row>
    <row r="4" spans="1:5" x14ac:dyDescent="0.15">
      <c r="A4" s="97" t="str">
        <f t="shared" si="0"/>
        <v>4-Star5750LL</v>
      </c>
      <c r="B4" s="97" t="s">
        <v>2793</v>
      </c>
      <c r="C4" s="97" t="s">
        <v>2795</v>
      </c>
      <c r="D4" s="97" t="s">
        <v>1787</v>
      </c>
      <c r="E4" s="18">
        <v>110</v>
      </c>
    </row>
    <row r="5" spans="1:5" x14ac:dyDescent="0.15">
      <c r="A5" s="97" t="str">
        <f t="shared" si="0"/>
        <v>4-Star5755LL</v>
      </c>
      <c r="B5" s="97" t="s">
        <v>2793</v>
      </c>
      <c r="C5" s="97" t="s">
        <v>2796</v>
      </c>
      <c r="D5" s="97" t="s">
        <v>1787</v>
      </c>
      <c r="E5" s="18">
        <v>112</v>
      </c>
    </row>
    <row r="6" spans="1:5" x14ac:dyDescent="0.15">
      <c r="A6" s="97" t="str">
        <f t="shared" si="0"/>
        <v>4-Star6510RR</v>
      </c>
      <c r="B6" s="97" t="s">
        <v>2793</v>
      </c>
      <c r="C6" s="97" t="s">
        <v>2797</v>
      </c>
      <c r="D6" s="97" t="s">
        <v>1786</v>
      </c>
      <c r="E6" s="18">
        <v>104</v>
      </c>
    </row>
    <row r="7" spans="1:5" x14ac:dyDescent="0.15">
      <c r="A7" s="97" t="str">
        <f t="shared" si="0"/>
        <v>4-Star6544RR</v>
      </c>
      <c r="B7" s="97" t="s">
        <v>2793</v>
      </c>
      <c r="C7" s="97" t="s">
        <v>2798</v>
      </c>
      <c r="D7" s="97" t="s">
        <v>1786</v>
      </c>
      <c r="E7" s="18">
        <v>108</v>
      </c>
    </row>
    <row r="8" spans="1:5" x14ac:dyDescent="0.15">
      <c r="A8" s="97" t="str">
        <f t="shared" si="0"/>
        <v>4-Star6546RRYGPL</v>
      </c>
      <c r="B8" s="97" t="s">
        <v>2793</v>
      </c>
      <c r="C8" s="97" t="s">
        <v>2799</v>
      </c>
      <c r="D8" s="97" t="s">
        <v>1486</v>
      </c>
      <c r="E8" s="18">
        <v>105</v>
      </c>
    </row>
    <row r="9" spans="1:5" x14ac:dyDescent="0.15">
      <c r="A9" s="97" t="str">
        <f t="shared" si="0"/>
        <v>4-Star6561RR</v>
      </c>
      <c r="B9" s="97" t="s">
        <v>2793</v>
      </c>
      <c r="C9" s="97" t="s">
        <v>2800</v>
      </c>
      <c r="D9" s="97" t="s">
        <v>1786</v>
      </c>
      <c r="E9" s="18">
        <v>109</v>
      </c>
    </row>
    <row r="10" spans="1:5" x14ac:dyDescent="0.15">
      <c r="A10" s="97" t="str">
        <f t="shared" si="0"/>
        <v>4-Star6562RR</v>
      </c>
      <c r="B10" s="97" t="s">
        <v>2793</v>
      </c>
      <c r="C10" s="97" t="s">
        <v>2801</v>
      </c>
      <c r="D10" s="97" t="s">
        <v>1786</v>
      </c>
      <c r="E10" s="18">
        <v>110</v>
      </c>
    </row>
    <row r="11" spans="1:5" x14ac:dyDescent="0.15">
      <c r="A11" s="97" t="str">
        <f t="shared" si="0"/>
        <v>4-Star6573RRYGPL</v>
      </c>
      <c r="B11" s="97" t="s">
        <v>2793</v>
      </c>
      <c r="C11" s="97" t="s">
        <v>2802</v>
      </c>
      <c r="D11" s="97" t="s">
        <v>1486</v>
      </c>
      <c r="E11" s="18">
        <v>110</v>
      </c>
    </row>
    <row r="12" spans="1:5" x14ac:dyDescent="0.15">
      <c r="A12" s="97" t="str">
        <f t="shared" si="0"/>
        <v>4-Star6580RR</v>
      </c>
      <c r="B12" s="97" t="s">
        <v>2793</v>
      </c>
      <c r="C12" s="97" t="s">
        <v>2803</v>
      </c>
      <c r="D12" s="97" t="s">
        <v>1786</v>
      </c>
      <c r="E12" s="18">
        <v>110</v>
      </c>
    </row>
    <row r="13" spans="1:5" x14ac:dyDescent="0.15">
      <c r="A13" s="97" t="str">
        <f t="shared" si="0"/>
        <v>4-Star6650RRYGPL</v>
      </c>
      <c r="B13" s="97" t="s">
        <v>2793</v>
      </c>
      <c r="C13" s="97" t="s">
        <v>2636</v>
      </c>
      <c r="D13" s="97" t="s">
        <v>1486</v>
      </c>
      <c r="E13" s="18">
        <v>108</v>
      </c>
    </row>
    <row r="14" spans="1:5" x14ac:dyDescent="0.15">
      <c r="A14" s="97" t="str">
        <f t="shared" si="0"/>
        <v>4-Star6664RRBT</v>
      </c>
      <c r="B14" s="97" t="s">
        <v>2793</v>
      </c>
      <c r="C14" s="97" t="s">
        <v>2637</v>
      </c>
      <c r="D14" s="97" t="s">
        <v>1488</v>
      </c>
      <c r="E14" s="18">
        <v>111</v>
      </c>
    </row>
    <row r="15" spans="1:5" x14ac:dyDescent="0.15">
      <c r="A15" s="97" t="str">
        <f t="shared" si="0"/>
        <v>4-Star6681RRBT</v>
      </c>
      <c r="B15" s="97" t="s">
        <v>2793</v>
      </c>
      <c r="C15" s="97" t="s">
        <v>2638</v>
      </c>
      <c r="D15" s="97" t="s">
        <v>1488</v>
      </c>
      <c r="E15" s="18">
        <v>112</v>
      </c>
    </row>
    <row r="16" spans="1:5" x14ac:dyDescent="0.15">
      <c r="A16" s="97" t="str">
        <f t="shared" si="0"/>
        <v>4-Star6820VT3</v>
      </c>
      <c r="B16" s="97" t="s">
        <v>2793</v>
      </c>
      <c r="C16" s="97" t="s">
        <v>2639</v>
      </c>
      <c r="D16" s="97" t="s">
        <v>1487</v>
      </c>
      <c r="E16" s="18">
        <v>100</v>
      </c>
    </row>
    <row r="17" spans="1:5" x14ac:dyDescent="0.15">
      <c r="A17" s="97" t="str">
        <f t="shared" si="0"/>
        <v>4-Star6825VT3</v>
      </c>
      <c r="B17" s="97" t="s">
        <v>2793</v>
      </c>
      <c r="C17" s="97" t="s">
        <v>2640</v>
      </c>
      <c r="D17" s="97" t="s">
        <v>1487</v>
      </c>
      <c r="E17" s="18">
        <v>104</v>
      </c>
    </row>
    <row r="18" spans="1:5" x14ac:dyDescent="0.15">
      <c r="A18" s="97" t="str">
        <f t="shared" si="0"/>
        <v>4-Star6844VT3</v>
      </c>
      <c r="B18" s="97" t="s">
        <v>2793</v>
      </c>
      <c r="C18" s="97" t="s">
        <v>2804</v>
      </c>
      <c r="D18" s="97" t="s">
        <v>1487</v>
      </c>
      <c r="E18" s="18">
        <v>108</v>
      </c>
    </row>
    <row r="19" spans="1:5" x14ac:dyDescent="0.15">
      <c r="A19" s="97" t="str">
        <f t="shared" si="0"/>
        <v>4-Star6861VT3</v>
      </c>
      <c r="B19" s="97" t="s">
        <v>2793</v>
      </c>
      <c r="C19" s="97" t="s">
        <v>2805</v>
      </c>
      <c r="D19" s="97" t="s">
        <v>1487</v>
      </c>
      <c r="E19" s="18">
        <v>110</v>
      </c>
    </row>
    <row r="20" spans="1:5" x14ac:dyDescent="0.15">
      <c r="A20" s="97" t="str">
        <f t="shared" si="0"/>
        <v>4-Star6862VT3</v>
      </c>
      <c r="B20" s="97" t="s">
        <v>2793</v>
      </c>
      <c r="C20" s="97" t="s">
        <v>2806</v>
      </c>
      <c r="D20" s="97" t="s">
        <v>1487</v>
      </c>
      <c r="E20" s="18">
        <v>110</v>
      </c>
    </row>
    <row r="21" spans="1:5" x14ac:dyDescent="0.15">
      <c r="A21" s="97" t="str">
        <f t="shared" si="0"/>
        <v>4-Star6863VT3</v>
      </c>
      <c r="B21" s="97" t="s">
        <v>2793</v>
      </c>
      <c r="C21" s="97" t="s">
        <v>2807</v>
      </c>
      <c r="D21" s="97" t="s">
        <v>1487</v>
      </c>
      <c r="E21" s="18">
        <v>110</v>
      </c>
    </row>
    <row r="22" spans="1:5" x14ac:dyDescent="0.15">
      <c r="A22" s="97" t="str">
        <f t="shared" si="0"/>
        <v>4-Star6864VT3</v>
      </c>
      <c r="B22" s="97" t="s">
        <v>2793</v>
      </c>
      <c r="C22" s="97" t="s">
        <v>2808</v>
      </c>
      <c r="D22" s="97" t="s">
        <v>1487</v>
      </c>
      <c r="E22" s="18">
        <v>111</v>
      </c>
    </row>
    <row r="23" spans="1:5" x14ac:dyDescent="0.15">
      <c r="A23" s="97" t="str">
        <f t="shared" si="0"/>
        <v>4-Star6875VT3</v>
      </c>
      <c r="B23" s="97" t="s">
        <v>2793</v>
      </c>
      <c r="C23" s="97" t="s">
        <v>2809</v>
      </c>
      <c r="D23" s="97" t="s">
        <v>1487</v>
      </c>
      <c r="E23" s="18">
        <v>111</v>
      </c>
    </row>
    <row r="24" spans="1:5" x14ac:dyDescent="0.15">
      <c r="A24" s="97" t="str">
        <f t="shared" si="0"/>
        <v>4-Star6880VT3</v>
      </c>
      <c r="B24" s="97" t="s">
        <v>2793</v>
      </c>
      <c r="C24" s="97" t="s">
        <v>2810</v>
      </c>
      <c r="D24" s="97" t="s">
        <v>1487</v>
      </c>
      <c r="E24" s="18">
        <v>112</v>
      </c>
    </row>
    <row r="25" spans="1:5" x14ac:dyDescent="0.15">
      <c r="A25" s="97" t="str">
        <f t="shared" si="0"/>
        <v>4-Star6881VT3</v>
      </c>
      <c r="B25" s="97" t="s">
        <v>2793</v>
      </c>
      <c r="C25" s="97" t="s">
        <v>2811</v>
      </c>
      <c r="D25" s="97" t="s">
        <v>1487</v>
      </c>
      <c r="E25" s="18">
        <v>112</v>
      </c>
    </row>
    <row r="26" spans="1:5" x14ac:dyDescent="0.15">
      <c r="A26" s="97" t="str">
        <f t="shared" si="0"/>
        <v>4-Star6883VT3</v>
      </c>
      <c r="B26" s="97" t="s">
        <v>2793</v>
      </c>
      <c r="C26" s="97" t="s">
        <v>381</v>
      </c>
      <c r="D26" s="97" t="s">
        <v>1487</v>
      </c>
      <c r="E26" s="18">
        <v>113</v>
      </c>
    </row>
    <row r="27" spans="1:5" x14ac:dyDescent="0.15">
      <c r="A27" s="97" t="str">
        <f t="shared" si="0"/>
        <v>4-Star7860HXRRLL</v>
      </c>
      <c r="B27" s="97" t="s">
        <v>2793</v>
      </c>
      <c r="C27" s="97" t="s">
        <v>2812</v>
      </c>
      <c r="D27" s="97" t="s">
        <v>1490</v>
      </c>
      <c r="E27" s="18">
        <v>112</v>
      </c>
    </row>
    <row r="28" spans="1:5" x14ac:dyDescent="0.15">
      <c r="A28" s="97" t="str">
        <f t="shared" si="0"/>
        <v>4-Star8824HXTRRLL</v>
      </c>
      <c r="B28" s="97" t="s">
        <v>2793</v>
      </c>
      <c r="C28" s="97" t="s">
        <v>2813</v>
      </c>
      <c r="D28" s="97" t="s">
        <v>1789</v>
      </c>
      <c r="E28" s="18">
        <v>102</v>
      </c>
    </row>
    <row r="29" spans="1:5" x14ac:dyDescent="0.15">
      <c r="A29" s="97" t="str">
        <f t="shared" si="0"/>
        <v>4-Star8843HXTRRLL</v>
      </c>
      <c r="B29" s="97" t="s">
        <v>2793</v>
      </c>
      <c r="C29" s="97" t="s">
        <v>2814</v>
      </c>
      <c r="D29" s="97" t="s">
        <v>1789</v>
      </c>
      <c r="E29" s="18">
        <v>108</v>
      </c>
    </row>
    <row r="30" spans="1:5" x14ac:dyDescent="0.15">
      <c r="A30" s="97" t="str">
        <f t="shared" si="0"/>
        <v>Adler1780LL</v>
      </c>
      <c r="B30" s="97" t="s">
        <v>2765</v>
      </c>
      <c r="C30" s="97" t="s">
        <v>2766</v>
      </c>
      <c r="D30" s="97" t="s">
        <v>1787</v>
      </c>
      <c r="E30" s="18">
        <v>103</v>
      </c>
    </row>
    <row r="31" spans="1:5" x14ac:dyDescent="0.15">
      <c r="A31" s="97" t="str">
        <f t="shared" si="0"/>
        <v>Adler2205</v>
      </c>
      <c r="B31" s="97" t="s">
        <v>2765</v>
      </c>
      <c r="C31" s="97" t="s">
        <v>2768</v>
      </c>
      <c r="D31" s="97" t="s">
        <v>2641</v>
      </c>
      <c r="E31" s="18">
        <v>106</v>
      </c>
    </row>
    <row r="32" spans="1:5" x14ac:dyDescent="0.15">
      <c r="A32" s="97" t="str">
        <f t="shared" si="0"/>
        <v>Adler2225RW</v>
      </c>
      <c r="B32" s="97" t="s">
        <v>2765</v>
      </c>
      <c r="C32" s="97" t="s">
        <v>2767</v>
      </c>
      <c r="D32" s="97" t="s">
        <v>1364</v>
      </c>
      <c r="E32" s="18">
        <v>106</v>
      </c>
    </row>
    <row r="33" spans="1:5" x14ac:dyDescent="0.15">
      <c r="A33" s="97" t="str">
        <f t="shared" si="0"/>
        <v>Adler3660HXLLRR</v>
      </c>
      <c r="B33" s="97" t="s">
        <v>2765</v>
      </c>
      <c r="C33" s="97" t="s">
        <v>2769</v>
      </c>
      <c r="D33" s="97" t="s">
        <v>1490</v>
      </c>
      <c r="E33" s="18">
        <v>107</v>
      </c>
    </row>
    <row r="34" spans="1:5" x14ac:dyDescent="0.15">
      <c r="A34" s="97" t="str">
        <f t="shared" si="0"/>
        <v>Adler3910CBLL</v>
      </c>
      <c r="B34" s="97" t="s">
        <v>2765</v>
      </c>
      <c r="C34" s="97" t="s">
        <v>2770</v>
      </c>
      <c r="D34" s="97" t="s">
        <v>1491</v>
      </c>
      <c r="E34" s="18">
        <v>109</v>
      </c>
    </row>
    <row r="35" spans="1:5" x14ac:dyDescent="0.15">
      <c r="A35" s="97" t="str">
        <f t="shared" si="0"/>
        <v>Adler3985</v>
      </c>
      <c r="B35" s="97" t="s">
        <v>2765</v>
      </c>
      <c r="C35" s="97" t="s">
        <v>2771</v>
      </c>
      <c r="D35" s="97" t="s">
        <v>2641</v>
      </c>
      <c r="E35" s="18">
        <v>109</v>
      </c>
    </row>
    <row r="36" spans="1:5" x14ac:dyDescent="0.15">
      <c r="A36" s="97" t="str">
        <f t="shared" si="0"/>
        <v>Adler4005</v>
      </c>
      <c r="B36" s="97" t="s">
        <v>2765</v>
      </c>
      <c r="C36" s="97" t="s">
        <v>2628</v>
      </c>
      <c r="D36" s="97" t="s">
        <v>2641</v>
      </c>
      <c r="E36" s="18">
        <v>110</v>
      </c>
    </row>
    <row r="37" spans="1:5" x14ac:dyDescent="0.15">
      <c r="A37" s="97" t="str">
        <f t="shared" si="0"/>
        <v>Adler4105</v>
      </c>
      <c r="B37" s="97" t="s">
        <v>2765</v>
      </c>
      <c r="C37" s="97" t="s">
        <v>2629</v>
      </c>
      <c r="D37" s="97" t="s">
        <v>2641</v>
      </c>
      <c r="E37" s="18">
        <v>110</v>
      </c>
    </row>
    <row r="38" spans="1:5" x14ac:dyDescent="0.15">
      <c r="A38" s="97" t="str">
        <f t="shared" si="0"/>
        <v>Adler4110</v>
      </c>
      <c r="B38" s="97" t="s">
        <v>2765</v>
      </c>
      <c r="C38" s="97" t="s">
        <v>2772</v>
      </c>
      <c r="D38" s="97" t="s">
        <v>2641</v>
      </c>
      <c r="E38" s="18">
        <v>110</v>
      </c>
    </row>
    <row r="39" spans="1:5" x14ac:dyDescent="0.15">
      <c r="A39" s="97" t="str">
        <f t="shared" si="0"/>
        <v>Adler4115CBRR</v>
      </c>
      <c r="B39" s="97" t="s">
        <v>2765</v>
      </c>
      <c r="C39" s="97" t="s">
        <v>2773</v>
      </c>
      <c r="D39" s="97" t="s">
        <v>1488</v>
      </c>
      <c r="E39" s="18">
        <v>110</v>
      </c>
    </row>
    <row r="40" spans="1:5" x14ac:dyDescent="0.15">
      <c r="A40" s="97" t="str">
        <f t="shared" si="0"/>
        <v>Adler4120RR</v>
      </c>
      <c r="B40" s="97" t="s">
        <v>2765</v>
      </c>
      <c r="C40" s="97" t="s">
        <v>2774</v>
      </c>
      <c r="D40" s="97" t="s">
        <v>1786</v>
      </c>
      <c r="E40" s="18">
        <v>110</v>
      </c>
    </row>
    <row r="41" spans="1:5" x14ac:dyDescent="0.15">
      <c r="A41" s="97" t="str">
        <f t="shared" si="0"/>
        <v>Adler4215CBRR</v>
      </c>
      <c r="B41" s="97" t="s">
        <v>2765</v>
      </c>
      <c r="C41" s="97" t="s">
        <v>2775</v>
      </c>
      <c r="D41" s="97" t="s">
        <v>1488</v>
      </c>
      <c r="E41" s="18">
        <v>110</v>
      </c>
    </row>
    <row r="42" spans="1:5" x14ac:dyDescent="0.15">
      <c r="A42" s="97" t="str">
        <f t="shared" si="0"/>
        <v>Adler4225VTRWRR</v>
      </c>
      <c r="B42" s="97" t="s">
        <v>2765</v>
      </c>
      <c r="C42" s="97" t="s">
        <v>2776</v>
      </c>
      <c r="D42" s="97" t="s">
        <v>1785</v>
      </c>
      <c r="E42" s="18">
        <v>110</v>
      </c>
    </row>
    <row r="43" spans="1:5" x14ac:dyDescent="0.15">
      <c r="A43" s="97" t="str">
        <f t="shared" si="0"/>
        <v>Adler4705</v>
      </c>
      <c r="B43" s="97" t="s">
        <v>2765</v>
      </c>
      <c r="C43" s="97" t="s">
        <v>2783</v>
      </c>
      <c r="D43" s="97" t="s">
        <v>2641</v>
      </c>
      <c r="E43" s="18">
        <v>110</v>
      </c>
    </row>
    <row r="44" spans="1:5" x14ac:dyDescent="0.15">
      <c r="A44" s="97" t="str">
        <f t="shared" si="0"/>
        <v>Adler4710CB</v>
      </c>
      <c r="B44" s="97" t="s">
        <v>2765</v>
      </c>
      <c r="C44" s="97" t="s">
        <v>2777</v>
      </c>
      <c r="D44" s="97" t="s">
        <v>1492</v>
      </c>
      <c r="E44" s="18">
        <v>110</v>
      </c>
    </row>
    <row r="45" spans="1:5" x14ac:dyDescent="0.15">
      <c r="A45" s="97" t="str">
        <f t="shared" si="0"/>
        <v>Adler4715CBRR</v>
      </c>
      <c r="B45" s="97" t="s">
        <v>2765</v>
      </c>
      <c r="C45" s="97" t="s">
        <v>2778</v>
      </c>
      <c r="D45" s="97" t="s">
        <v>1488</v>
      </c>
      <c r="E45" s="18">
        <v>110</v>
      </c>
    </row>
    <row r="46" spans="1:5" x14ac:dyDescent="0.15">
      <c r="A46" s="97" t="str">
        <f t="shared" si="0"/>
        <v>Adler4720RR</v>
      </c>
      <c r="B46" s="97" t="s">
        <v>2765</v>
      </c>
      <c r="C46" s="97" t="s">
        <v>2781</v>
      </c>
      <c r="D46" s="97" t="s">
        <v>1786</v>
      </c>
      <c r="E46" s="18">
        <v>110</v>
      </c>
    </row>
    <row r="47" spans="1:5" x14ac:dyDescent="0.15">
      <c r="A47" s="97" t="str">
        <f t="shared" si="0"/>
        <v>Adler4740PL</v>
      </c>
      <c r="B47" s="97" t="s">
        <v>2765</v>
      </c>
      <c r="C47" s="97" t="s">
        <v>2779</v>
      </c>
      <c r="D47" s="97" t="s">
        <v>1484</v>
      </c>
      <c r="E47" s="18">
        <v>110</v>
      </c>
    </row>
    <row r="48" spans="1:5" x14ac:dyDescent="0.15">
      <c r="A48" s="97" t="str">
        <f t="shared" si="0"/>
        <v>Adler4745PLRR</v>
      </c>
      <c r="B48" s="97" t="s">
        <v>2765</v>
      </c>
      <c r="C48" s="97" t="s">
        <v>2780</v>
      </c>
      <c r="D48" s="97" t="s">
        <v>1486</v>
      </c>
      <c r="E48" s="18">
        <v>110</v>
      </c>
    </row>
    <row r="49" spans="1:5" x14ac:dyDescent="0.15">
      <c r="A49" s="97" t="str">
        <f t="shared" si="0"/>
        <v>Adler4745VT3</v>
      </c>
      <c r="B49" s="97" t="s">
        <v>2765</v>
      </c>
      <c r="C49" s="97" t="s">
        <v>2782</v>
      </c>
      <c r="D49" s="97" t="s">
        <v>1487</v>
      </c>
      <c r="E49" s="18">
        <v>110</v>
      </c>
    </row>
    <row r="50" spans="1:5" x14ac:dyDescent="0.15">
      <c r="A50" s="97" t="str">
        <f t="shared" si="0"/>
        <v>Adler5010CB</v>
      </c>
      <c r="B50" s="97" t="s">
        <v>2765</v>
      </c>
      <c r="C50" s="97" t="s">
        <v>2784</v>
      </c>
      <c r="D50" s="97" t="s">
        <v>1492</v>
      </c>
      <c r="E50" s="18">
        <v>111</v>
      </c>
    </row>
    <row r="51" spans="1:5" x14ac:dyDescent="0.15">
      <c r="A51" s="97" t="str">
        <f t="shared" si="0"/>
        <v>Adler5010CB</v>
      </c>
      <c r="B51" s="97" t="s">
        <v>2765</v>
      </c>
      <c r="C51" s="97" t="s">
        <v>2784</v>
      </c>
      <c r="D51" s="97" t="s">
        <v>1492</v>
      </c>
      <c r="E51" s="18">
        <v>111</v>
      </c>
    </row>
    <row r="52" spans="1:5" x14ac:dyDescent="0.15">
      <c r="A52" s="97" t="str">
        <f t="shared" si="0"/>
        <v>Adler5015CBRR</v>
      </c>
      <c r="B52" s="97" t="s">
        <v>2765</v>
      </c>
      <c r="C52" s="97" t="s">
        <v>2785</v>
      </c>
      <c r="D52" s="97" t="s">
        <v>1488</v>
      </c>
      <c r="E52" s="18">
        <v>111</v>
      </c>
    </row>
    <row r="53" spans="1:5" x14ac:dyDescent="0.15">
      <c r="A53" s="97" t="str">
        <f t="shared" si="0"/>
        <v>Adler7405</v>
      </c>
      <c r="B53" s="97" t="s">
        <v>2765</v>
      </c>
      <c r="C53" s="97" t="s">
        <v>2788</v>
      </c>
      <c r="D53" s="97" t="s">
        <v>2641</v>
      </c>
      <c r="E53" s="18">
        <v>113</v>
      </c>
    </row>
    <row r="54" spans="1:5" x14ac:dyDescent="0.15">
      <c r="A54" s="97" t="str">
        <f t="shared" si="0"/>
        <v>Adler7445VT3</v>
      </c>
      <c r="B54" s="97" t="s">
        <v>2765</v>
      </c>
      <c r="C54" s="97" t="s">
        <v>2787</v>
      </c>
      <c r="D54" s="97" t="s">
        <v>1487</v>
      </c>
      <c r="E54" s="18">
        <v>113</v>
      </c>
    </row>
    <row r="55" spans="1:5" x14ac:dyDescent="0.15">
      <c r="A55" s="97" t="str">
        <f t="shared" si="0"/>
        <v>Adler7760HXLLRR</v>
      </c>
      <c r="B55" s="97" t="s">
        <v>2765</v>
      </c>
      <c r="C55" s="97" t="s">
        <v>2786</v>
      </c>
      <c r="D55" s="97" t="s">
        <v>1490</v>
      </c>
      <c r="E55" s="18">
        <v>113</v>
      </c>
    </row>
    <row r="56" spans="1:5" x14ac:dyDescent="0.15">
      <c r="A56" s="97" t="str">
        <f t="shared" si="0"/>
        <v>Adler8205</v>
      </c>
      <c r="B56" s="97" t="s">
        <v>2765</v>
      </c>
      <c r="C56" s="97" t="s">
        <v>2792</v>
      </c>
      <c r="D56" s="97" t="s">
        <v>2641</v>
      </c>
      <c r="E56" s="18">
        <v>114</v>
      </c>
    </row>
    <row r="57" spans="1:5" x14ac:dyDescent="0.15">
      <c r="A57" s="97" t="str">
        <f t="shared" si="0"/>
        <v>Adler8210CB</v>
      </c>
      <c r="B57" s="97" t="s">
        <v>2765</v>
      </c>
      <c r="C57" s="97" t="s">
        <v>2789</v>
      </c>
      <c r="D57" s="97" t="s">
        <v>1492</v>
      </c>
      <c r="E57" s="18">
        <v>114</v>
      </c>
    </row>
    <row r="58" spans="1:5" x14ac:dyDescent="0.15">
      <c r="A58" s="97" t="str">
        <f t="shared" si="0"/>
        <v>Adler8215CBRR</v>
      </c>
      <c r="B58" s="97" t="s">
        <v>2765</v>
      </c>
      <c r="C58" s="97" t="s">
        <v>2790</v>
      </c>
      <c r="D58" s="97" t="s">
        <v>1488</v>
      </c>
      <c r="E58" s="18">
        <v>114</v>
      </c>
    </row>
    <row r="59" spans="1:5" x14ac:dyDescent="0.15">
      <c r="A59" s="97" t="str">
        <f t="shared" si="0"/>
        <v>Adler8240PL</v>
      </c>
      <c r="B59" s="97" t="s">
        <v>2765</v>
      </c>
      <c r="C59" s="97" t="s">
        <v>2791</v>
      </c>
      <c r="D59" s="97" t="s">
        <v>1484</v>
      </c>
      <c r="E59" s="18">
        <v>114</v>
      </c>
    </row>
    <row r="60" spans="1:5" x14ac:dyDescent="0.15">
      <c r="A60" s="97" t="str">
        <f t="shared" si="0"/>
        <v>AgriGold6201BtRR</v>
      </c>
      <c r="B60" s="97" t="s">
        <v>1600</v>
      </c>
      <c r="C60" s="97" t="s">
        <v>1601</v>
      </c>
      <c r="D60" s="97" t="s">
        <v>1488</v>
      </c>
      <c r="E60" s="18">
        <v>96</v>
      </c>
    </row>
    <row r="61" spans="1:5" x14ac:dyDescent="0.15">
      <c r="A61" s="97" t="str">
        <f t="shared" si="0"/>
        <v>AgriGold6201VT3</v>
      </c>
      <c r="B61" s="97" t="s">
        <v>1600</v>
      </c>
      <c r="C61" s="97" t="s">
        <v>1602</v>
      </c>
      <c r="D61" s="97" t="s">
        <v>1487</v>
      </c>
      <c r="E61" s="18">
        <v>96</v>
      </c>
    </row>
    <row r="62" spans="1:5" x14ac:dyDescent="0.15">
      <c r="A62" s="97" t="str">
        <f t="shared" si="0"/>
        <v>AgriGold6220VT3P</v>
      </c>
      <c r="B62" s="97" t="s">
        <v>1600</v>
      </c>
      <c r="C62" s="97" t="s">
        <v>471</v>
      </c>
      <c r="D62" s="97" t="s">
        <v>1487</v>
      </c>
      <c r="E62" s="18">
        <v>99</v>
      </c>
    </row>
    <row r="63" spans="1:5" x14ac:dyDescent="0.15">
      <c r="A63" s="97" t="str">
        <f t="shared" si="0"/>
        <v>AgriGold6225Bt</v>
      </c>
      <c r="B63" s="97" t="s">
        <v>1600</v>
      </c>
      <c r="C63" s="97" t="s">
        <v>1603</v>
      </c>
      <c r="D63" s="97" t="s">
        <v>1492</v>
      </c>
      <c r="E63" s="18">
        <v>98</v>
      </c>
    </row>
    <row r="64" spans="1:5" x14ac:dyDescent="0.15">
      <c r="A64" s="97" t="str">
        <f t="shared" si="0"/>
        <v>AgriGold6225BtRR</v>
      </c>
      <c r="B64" s="97" t="s">
        <v>1600</v>
      </c>
      <c r="C64" s="97" t="s">
        <v>1604</v>
      </c>
      <c r="D64" s="97" t="s">
        <v>1488</v>
      </c>
      <c r="E64" s="18">
        <v>98</v>
      </c>
    </row>
    <row r="65" spans="1:5" x14ac:dyDescent="0.15">
      <c r="A65" s="97" t="str">
        <f t="shared" si="0"/>
        <v>AgriGold6225BtRWRR</v>
      </c>
      <c r="B65" s="97" t="s">
        <v>1600</v>
      </c>
      <c r="C65" s="97" t="s">
        <v>1605</v>
      </c>
      <c r="D65" s="97" t="s">
        <v>1486</v>
      </c>
      <c r="E65" s="18">
        <v>98</v>
      </c>
    </row>
    <row r="66" spans="1:5" x14ac:dyDescent="0.15">
      <c r="A66" s="97" t="str">
        <f t="shared" ref="A66:A129" si="1">B66&amp;C66</f>
        <v>AgriGold6225RR</v>
      </c>
      <c r="B66" s="97" t="s">
        <v>1600</v>
      </c>
      <c r="C66" s="97" t="s">
        <v>1606</v>
      </c>
      <c r="D66" s="97" t="s">
        <v>1786</v>
      </c>
      <c r="E66" s="18">
        <v>98</v>
      </c>
    </row>
    <row r="67" spans="1:5" x14ac:dyDescent="0.15">
      <c r="A67" s="97" t="str">
        <f t="shared" si="1"/>
        <v>AgriGold6225VT3</v>
      </c>
      <c r="B67" s="97" t="s">
        <v>1600</v>
      </c>
      <c r="C67" s="97" t="s">
        <v>1607</v>
      </c>
      <c r="D67" s="97" t="s">
        <v>1487</v>
      </c>
      <c r="E67" s="18">
        <v>98</v>
      </c>
    </row>
    <row r="68" spans="1:5" x14ac:dyDescent="0.15">
      <c r="A68" s="97" t="str">
        <f t="shared" si="1"/>
        <v>AgriGold6235BtRR</v>
      </c>
      <c r="B68" s="97" t="s">
        <v>1600</v>
      </c>
      <c r="C68" s="97" t="s">
        <v>1608</v>
      </c>
      <c r="D68" s="97" t="s">
        <v>1488</v>
      </c>
      <c r="E68" s="18">
        <v>99</v>
      </c>
    </row>
    <row r="69" spans="1:5" x14ac:dyDescent="0.15">
      <c r="A69" s="97" t="str">
        <f t="shared" si="1"/>
        <v>AgriGold6235LL</v>
      </c>
      <c r="B69" s="97" t="s">
        <v>1600</v>
      </c>
      <c r="C69" s="97" t="s">
        <v>1609</v>
      </c>
      <c r="D69" s="97" t="s">
        <v>1787</v>
      </c>
      <c r="E69" s="18">
        <v>99</v>
      </c>
    </row>
    <row r="70" spans="1:5" x14ac:dyDescent="0.15">
      <c r="A70" s="97" t="str">
        <f t="shared" si="1"/>
        <v>AgriGold6275BtRWRR</v>
      </c>
      <c r="B70" s="97" t="s">
        <v>1600</v>
      </c>
      <c r="C70" s="97" t="s">
        <v>1610</v>
      </c>
      <c r="D70" s="97" t="s">
        <v>1486</v>
      </c>
      <c r="E70" s="18">
        <v>100</v>
      </c>
    </row>
    <row r="71" spans="1:5" x14ac:dyDescent="0.15">
      <c r="A71" s="97" t="str">
        <f t="shared" si="1"/>
        <v>AgriGold6275VT3</v>
      </c>
      <c r="B71" s="97" t="s">
        <v>1600</v>
      </c>
      <c r="C71" s="97" t="s">
        <v>1611</v>
      </c>
      <c r="D71" s="97" t="s">
        <v>1487</v>
      </c>
      <c r="E71" s="18">
        <v>100</v>
      </c>
    </row>
    <row r="72" spans="1:5" x14ac:dyDescent="0.15">
      <c r="A72" s="97" t="str">
        <f t="shared" si="1"/>
        <v>AgriGold6279BtRR</v>
      </c>
      <c r="B72" s="97" t="s">
        <v>1600</v>
      </c>
      <c r="C72" s="97" t="s">
        <v>1612</v>
      </c>
      <c r="D72" s="97" t="s">
        <v>1488</v>
      </c>
      <c r="E72" s="18">
        <v>101</v>
      </c>
    </row>
    <row r="73" spans="1:5" x14ac:dyDescent="0.15">
      <c r="A73" s="97" t="str">
        <f t="shared" si="1"/>
        <v>AgriGold6279VT3</v>
      </c>
      <c r="B73" s="97" t="s">
        <v>1600</v>
      </c>
      <c r="C73" s="97" t="s">
        <v>1613</v>
      </c>
      <c r="D73" s="97" t="s">
        <v>1487</v>
      </c>
      <c r="E73" s="18">
        <v>101</v>
      </c>
    </row>
    <row r="74" spans="1:5" x14ac:dyDescent="0.15">
      <c r="A74" s="97" t="str">
        <f t="shared" si="1"/>
        <v>AgriGold6285BtRR</v>
      </c>
      <c r="B74" s="97" t="s">
        <v>1600</v>
      </c>
      <c r="C74" s="97" t="s">
        <v>1614</v>
      </c>
      <c r="D74" s="97" t="s">
        <v>1488</v>
      </c>
      <c r="E74" s="18">
        <v>100</v>
      </c>
    </row>
    <row r="75" spans="1:5" x14ac:dyDescent="0.15">
      <c r="A75" s="97" t="str">
        <f t="shared" si="1"/>
        <v>AgriGold6285BtRWRR</v>
      </c>
      <c r="B75" s="97" t="s">
        <v>1600</v>
      </c>
      <c r="C75" s="97" t="s">
        <v>1615</v>
      </c>
      <c r="D75" s="97" t="s">
        <v>1486</v>
      </c>
      <c r="E75" s="18">
        <v>100</v>
      </c>
    </row>
    <row r="76" spans="1:5" x14ac:dyDescent="0.15">
      <c r="A76" s="97" t="str">
        <f t="shared" si="1"/>
        <v>AgriGold6309VT3</v>
      </c>
      <c r="B76" s="97" t="s">
        <v>1600</v>
      </c>
      <c r="C76" s="97" t="s">
        <v>868</v>
      </c>
      <c r="D76" s="97" t="s">
        <v>1487</v>
      </c>
      <c r="E76" s="18">
        <v>103</v>
      </c>
    </row>
    <row r="77" spans="1:5" x14ac:dyDescent="0.15">
      <c r="A77" s="97" t="str">
        <f t="shared" si="1"/>
        <v>AgriGold6309VT3</v>
      </c>
      <c r="B77" s="97" t="s">
        <v>1600</v>
      </c>
      <c r="C77" s="97" t="s">
        <v>868</v>
      </c>
      <c r="D77" s="97" t="s">
        <v>1487</v>
      </c>
      <c r="E77" s="18">
        <v>103</v>
      </c>
    </row>
    <row r="78" spans="1:5" x14ac:dyDescent="0.15">
      <c r="A78" s="97" t="str">
        <f t="shared" si="1"/>
        <v>AgriGold6315RR</v>
      </c>
      <c r="B78" s="97" t="s">
        <v>1600</v>
      </c>
      <c r="C78" s="97" t="s">
        <v>1616</v>
      </c>
      <c r="D78" s="97" t="s">
        <v>1786</v>
      </c>
      <c r="E78" s="18">
        <v>103</v>
      </c>
    </row>
    <row r="79" spans="1:5" x14ac:dyDescent="0.15">
      <c r="A79" s="97" t="str">
        <f t="shared" si="1"/>
        <v>AgriGold6315RWRR</v>
      </c>
      <c r="B79" s="97" t="s">
        <v>1600</v>
      </c>
      <c r="C79" s="97" t="s">
        <v>1617</v>
      </c>
      <c r="D79" s="97" t="s">
        <v>1489</v>
      </c>
      <c r="E79" s="18">
        <v>103</v>
      </c>
    </row>
    <row r="80" spans="1:5" x14ac:dyDescent="0.15">
      <c r="A80" s="97" t="str">
        <f t="shared" si="1"/>
        <v>AgriGold6316HXLL</v>
      </c>
      <c r="B80" s="97" t="s">
        <v>1600</v>
      </c>
      <c r="C80" s="97" t="s">
        <v>1618</v>
      </c>
      <c r="D80" s="97" t="s">
        <v>1485</v>
      </c>
      <c r="E80" s="18">
        <v>103</v>
      </c>
    </row>
    <row r="81" spans="1:5" x14ac:dyDescent="0.15">
      <c r="A81" s="97" t="str">
        <f t="shared" si="1"/>
        <v>Agrigold6320NonGMO</v>
      </c>
      <c r="B81" s="97" t="s">
        <v>472</v>
      </c>
      <c r="C81" s="97" t="s">
        <v>473</v>
      </c>
      <c r="D81" s="97" t="s">
        <v>1487</v>
      </c>
      <c r="E81" s="18">
        <v>103</v>
      </c>
    </row>
    <row r="82" spans="1:5" x14ac:dyDescent="0.15">
      <c r="A82" s="97" t="str">
        <f t="shared" si="1"/>
        <v>AgriGold6320VT3</v>
      </c>
      <c r="B82" s="97" t="s">
        <v>1600</v>
      </c>
      <c r="C82" s="97" t="s">
        <v>474</v>
      </c>
      <c r="D82" s="97" t="s">
        <v>1487</v>
      </c>
      <c r="E82" s="18">
        <v>103</v>
      </c>
    </row>
    <row r="83" spans="1:5" x14ac:dyDescent="0.15">
      <c r="A83" s="97" t="str">
        <f t="shared" si="1"/>
        <v>AgriGold6324RR</v>
      </c>
      <c r="B83" s="97" t="s">
        <v>1600</v>
      </c>
      <c r="C83" s="97" t="s">
        <v>1619</v>
      </c>
      <c r="D83" s="97" t="s">
        <v>1786</v>
      </c>
      <c r="E83" s="18">
        <v>103</v>
      </c>
    </row>
    <row r="84" spans="1:5" x14ac:dyDescent="0.15">
      <c r="A84" s="97" t="str">
        <f t="shared" si="1"/>
        <v>AgriGold6324VT3</v>
      </c>
      <c r="B84" s="97" t="s">
        <v>1600</v>
      </c>
      <c r="C84" s="97" t="s">
        <v>1620</v>
      </c>
      <c r="D84" s="97" t="s">
        <v>1487</v>
      </c>
      <c r="E84" s="18">
        <v>103</v>
      </c>
    </row>
    <row r="85" spans="1:5" x14ac:dyDescent="0.15">
      <c r="A85" s="97" t="str">
        <f t="shared" si="1"/>
        <v>AgriGold6325BtRR</v>
      </c>
      <c r="B85" s="97" t="s">
        <v>1600</v>
      </c>
      <c r="C85" s="97" t="s">
        <v>1621</v>
      </c>
      <c r="D85" s="97" t="s">
        <v>1488</v>
      </c>
      <c r="E85" s="18">
        <v>104</v>
      </c>
    </row>
    <row r="86" spans="1:5" x14ac:dyDescent="0.15">
      <c r="A86" s="97" t="str">
        <f t="shared" si="1"/>
        <v>AgriGold6325BtRW</v>
      </c>
      <c r="B86" s="97" t="s">
        <v>1600</v>
      </c>
      <c r="C86" s="97" t="s">
        <v>1622</v>
      </c>
      <c r="D86" s="97" t="s">
        <v>1484</v>
      </c>
      <c r="E86" s="18">
        <v>104</v>
      </c>
    </row>
    <row r="87" spans="1:5" x14ac:dyDescent="0.15">
      <c r="A87" s="97" t="str">
        <f t="shared" si="1"/>
        <v>AgriGold6325BtRWRR</v>
      </c>
      <c r="B87" s="97" t="s">
        <v>1600</v>
      </c>
      <c r="C87" s="97" t="s">
        <v>869</v>
      </c>
      <c r="D87" s="97" t="s">
        <v>1486</v>
      </c>
      <c r="E87" s="18">
        <v>104</v>
      </c>
    </row>
    <row r="88" spans="1:5" x14ac:dyDescent="0.15">
      <c r="A88" s="97" t="str">
        <f t="shared" si="1"/>
        <v>AgriGold6325RR</v>
      </c>
      <c r="B88" s="97" t="s">
        <v>1600</v>
      </c>
      <c r="C88" s="97" t="s">
        <v>1623</v>
      </c>
      <c r="D88" s="97" t="s">
        <v>1786</v>
      </c>
      <c r="E88" s="18">
        <v>104</v>
      </c>
    </row>
    <row r="89" spans="1:5" x14ac:dyDescent="0.15">
      <c r="A89" s="97" t="str">
        <f t="shared" si="1"/>
        <v>AgriGold6325RWRR</v>
      </c>
      <c r="B89" s="97" t="s">
        <v>1600</v>
      </c>
      <c r="C89" s="97" t="s">
        <v>1624</v>
      </c>
      <c r="D89" s="97" t="s">
        <v>1489</v>
      </c>
      <c r="E89" s="18">
        <v>104</v>
      </c>
    </row>
    <row r="90" spans="1:5" x14ac:dyDescent="0.15">
      <c r="A90" s="97" t="str">
        <f t="shared" si="1"/>
        <v>AgriGold6325VT3</v>
      </c>
      <c r="B90" s="97" t="s">
        <v>1600</v>
      </c>
      <c r="C90" s="97" t="s">
        <v>1625</v>
      </c>
      <c r="D90" s="97" t="s">
        <v>1487</v>
      </c>
      <c r="E90" s="18">
        <v>104</v>
      </c>
    </row>
    <row r="91" spans="1:5" x14ac:dyDescent="0.15">
      <c r="A91" s="97" t="str">
        <f t="shared" si="1"/>
        <v>AgriGold6326NonGMO</v>
      </c>
      <c r="B91" s="97" t="s">
        <v>1600</v>
      </c>
      <c r="C91" s="97" t="s">
        <v>475</v>
      </c>
      <c r="D91" s="97" t="s">
        <v>2641</v>
      </c>
      <c r="E91" s="18">
        <v>104</v>
      </c>
    </row>
    <row r="92" spans="1:5" x14ac:dyDescent="0.15">
      <c r="A92" s="97" t="str">
        <f t="shared" si="1"/>
        <v>AgriGold6333Bt</v>
      </c>
      <c r="B92" s="97" t="s">
        <v>1600</v>
      </c>
      <c r="C92" s="97" t="s">
        <v>1626</v>
      </c>
      <c r="D92" s="97" t="s">
        <v>1492</v>
      </c>
      <c r="E92" s="18">
        <v>104</v>
      </c>
    </row>
    <row r="93" spans="1:5" x14ac:dyDescent="0.15">
      <c r="A93" s="97" t="str">
        <f t="shared" si="1"/>
        <v>AgriGold6333BtRR</v>
      </c>
      <c r="B93" s="97" t="s">
        <v>1600</v>
      </c>
      <c r="C93" s="97" t="s">
        <v>1627</v>
      </c>
      <c r="D93" s="97" t="s">
        <v>1488</v>
      </c>
      <c r="E93" s="18">
        <v>104</v>
      </c>
    </row>
    <row r="94" spans="1:5" x14ac:dyDescent="0.15">
      <c r="A94" s="97" t="str">
        <f t="shared" si="1"/>
        <v>AgriGold6333BtRWRR</v>
      </c>
      <c r="B94" s="97" t="s">
        <v>1600</v>
      </c>
      <c r="C94" s="97" t="s">
        <v>1628</v>
      </c>
      <c r="D94" s="97" t="s">
        <v>1486</v>
      </c>
      <c r="E94" s="18">
        <v>104</v>
      </c>
    </row>
    <row r="95" spans="1:5" x14ac:dyDescent="0.15">
      <c r="A95" s="97" t="str">
        <f t="shared" si="1"/>
        <v>AgriGold6333NonGMO</v>
      </c>
      <c r="B95" s="97" t="s">
        <v>1600</v>
      </c>
      <c r="C95" s="97" t="s">
        <v>1629</v>
      </c>
      <c r="D95" s="97" t="s">
        <v>2641</v>
      </c>
      <c r="E95" s="18">
        <v>104</v>
      </c>
    </row>
    <row r="96" spans="1:5" x14ac:dyDescent="0.15">
      <c r="A96" s="97" t="str">
        <f t="shared" si="1"/>
        <v>AgriGold6333RWRR</v>
      </c>
      <c r="B96" s="97" t="s">
        <v>1600</v>
      </c>
      <c r="C96" s="97" t="s">
        <v>1630</v>
      </c>
      <c r="D96" s="97" t="s">
        <v>1489</v>
      </c>
      <c r="E96" s="18">
        <v>104</v>
      </c>
    </row>
    <row r="97" spans="1:5" x14ac:dyDescent="0.15">
      <c r="A97" s="97" t="str">
        <f t="shared" si="1"/>
        <v>AgriGold6377NonGMO</v>
      </c>
      <c r="B97" s="97" t="s">
        <v>1600</v>
      </c>
      <c r="C97" s="97" t="s">
        <v>1631</v>
      </c>
      <c r="D97" s="97" t="s">
        <v>2641</v>
      </c>
      <c r="E97" s="18">
        <v>105</v>
      </c>
    </row>
    <row r="98" spans="1:5" x14ac:dyDescent="0.15">
      <c r="A98" s="97" t="str">
        <f t="shared" si="1"/>
        <v>AgriGold6391CL</v>
      </c>
      <c r="B98" s="97" t="s">
        <v>1600</v>
      </c>
      <c r="C98" s="97" t="s">
        <v>1632</v>
      </c>
      <c r="D98" s="97" t="s">
        <v>1383</v>
      </c>
      <c r="E98" s="18">
        <v>106</v>
      </c>
    </row>
    <row r="99" spans="1:5" x14ac:dyDescent="0.15">
      <c r="A99" s="97" t="str">
        <f t="shared" si="1"/>
        <v>AgriGold6391RR</v>
      </c>
      <c r="B99" s="97" t="s">
        <v>1600</v>
      </c>
      <c r="C99" s="97" t="s">
        <v>1633</v>
      </c>
      <c r="D99" s="97" t="s">
        <v>1786</v>
      </c>
      <c r="E99" s="18">
        <v>106</v>
      </c>
    </row>
    <row r="100" spans="1:5" x14ac:dyDescent="0.15">
      <c r="A100" s="97" t="str">
        <f t="shared" si="1"/>
        <v>AgriGold6393Bt</v>
      </c>
      <c r="B100" s="97" t="s">
        <v>1600</v>
      </c>
      <c r="C100" s="97" t="s">
        <v>1634</v>
      </c>
      <c r="D100" s="97" t="s">
        <v>1492</v>
      </c>
      <c r="E100" s="18">
        <v>107</v>
      </c>
    </row>
    <row r="101" spans="1:5" x14ac:dyDescent="0.15">
      <c r="A101" s="97" t="str">
        <f t="shared" si="1"/>
        <v>AgriGold6394Bt</v>
      </c>
      <c r="B101" s="97" t="s">
        <v>1600</v>
      </c>
      <c r="C101" s="97" t="s">
        <v>2217</v>
      </c>
      <c r="D101" s="97" t="s">
        <v>1492</v>
      </c>
      <c r="E101" s="18">
        <v>107</v>
      </c>
    </row>
    <row r="102" spans="1:5" x14ac:dyDescent="0.15">
      <c r="A102" s="97" t="str">
        <f t="shared" si="1"/>
        <v>AgriGold6394BtRR</v>
      </c>
      <c r="B102" s="97" t="s">
        <v>1600</v>
      </c>
      <c r="C102" s="97" t="s">
        <v>2218</v>
      </c>
      <c r="D102" s="97" t="s">
        <v>1488</v>
      </c>
      <c r="E102" s="18">
        <v>107</v>
      </c>
    </row>
    <row r="103" spans="1:5" x14ac:dyDescent="0.15">
      <c r="A103" s="97" t="str">
        <f t="shared" si="1"/>
        <v>AgriGold6394BtRW</v>
      </c>
      <c r="B103" s="97" t="s">
        <v>1600</v>
      </c>
      <c r="C103" s="97" t="s">
        <v>2219</v>
      </c>
      <c r="D103" s="97" t="s">
        <v>1484</v>
      </c>
      <c r="E103" s="18">
        <v>107</v>
      </c>
    </row>
    <row r="104" spans="1:5" x14ac:dyDescent="0.15">
      <c r="A104" s="97" t="str">
        <f t="shared" si="1"/>
        <v>AgriGold6394VT3</v>
      </c>
      <c r="B104" s="97" t="s">
        <v>1600</v>
      </c>
      <c r="C104" s="97" t="s">
        <v>2220</v>
      </c>
      <c r="D104" s="97" t="s">
        <v>1487</v>
      </c>
      <c r="E104" s="18">
        <v>107</v>
      </c>
    </row>
    <row r="105" spans="1:5" x14ac:dyDescent="0.15">
      <c r="A105" s="97" t="str">
        <f t="shared" si="1"/>
        <v>AgriGold6394VT3 CK</v>
      </c>
      <c r="B105" s="97" t="s">
        <v>1600</v>
      </c>
      <c r="C105" s="97" t="s">
        <v>870</v>
      </c>
      <c r="D105" s="97" t="s">
        <v>1487</v>
      </c>
      <c r="E105" s="18">
        <v>107</v>
      </c>
    </row>
    <row r="106" spans="1:5" x14ac:dyDescent="0.15">
      <c r="A106" s="97" t="str">
        <f t="shared" si="1"/>
        <v>AgriGold6395Bt</v>
      </c>
      <c r="B106" s="97" t="s">
        <v>1600</v>
      </c>
      <c r="C106" s="97" t="s">
        <v>2221</v>
      </c>
      <c r="D106" s="97" t="s">
        <v>1492</v>
      </c>
      <c r="E106" s="18">
        <v>107</v>
      </c>
    </row>
    <row r="107" spans="1:5" x14ac:dyDescent="0.15">
      <c r="A107" s="97" t="str">
        <f t="shared" si="1"/>
        <v>AgriGold6395BtCL</v>
      </c>
      <c r="B107" s="97" t="s">
        <v>1600</v>
      </c>
      <c r="C107" s="97" t="s">
        <v>2222</v>
      </c>
      <c r="D107" s="97" t="s">
        <v>247</v>
      </c>
      <c r="E107" s="18">
        <v>107</v>
      </c>
    </row>
    <row r="108" spans="1:5" x14ac:dyDescent="0.15">
      <c r="A108" s="97" t="str">
        <f t="shared" si="1"/>
        <v>AgriGold6395BtRR</v>
      </c>
      <c r="B108" s="97" t="s">
        <v>1600</v>
      </c>
      <c r="C108" s="97" t="s">
        <v>2223</v>
      </c>
      <c r="D108" s="97" t="s">
        <v>1488</v>
      </c>
      <c r="E108" s="18">
        <v>107</v>
      </c>
    </row>
    <row r="109" spans="1:5" x14ac:dyDescent="0.15">
      <c r="A109" s="97" t="str">
        <f t="shared" si="1"/>
        <v>AgriGold6395BtRW</v>
      </c>
      <c r="B109" s="97" t="s">
        <v>1600</v>
      </c>
      <c r="C109" s="97" t="s">
        <v>2224</v>
      </c>
      <c r="D109" s="97" t="s">
        <v>1484</v>
      </c>
      <c r="E109" s="18">
        <v>107</v>
      </c>
    </row>
    <row r="110" spans="1:5" x14ac:dyDescent="0.15">
      <c r="A110" s="97" t="str">
        <f t="shared" si="1"/>
        <v>AgriGold6395BtRWCL</v>
      </c>
      <c r="B110" s="97" t="s">
        <v>1600</v>
      </c>
      <c r="C110" s="97" t="s">
        <v>2225</v>
      </c>
      <c r="D110" s="97" t="s">
        <v>2226</v>
      </c>
      <c r="E110" s="18">
        <v>107</v>
      </c>
    </row>
    <row r="111" spans="1:5" x14ac:dyDescent="0.15">
      <c r="A111" s="97" t="str">
        <f t="shared" si="1"/>
        <v>AgriGold6395BtRWRR</v>
      </c>
      <c r="B111" s="97" t="s">
        <v>1600</v>
      </c>
      <c r="C111" s="97" t="s">
        <v>2227</v>
      </c>
      <c r="D111" s="97" t="s">
        <v>1486</v>
      </c>
      <c r="E111" s="18">
        <v>107</v>
      </c>
    </row>
    <row r="112" spans="1:5" x14ac:dyDescent="0.15">
      <c r="A112" s="97" t="str">
        <f t="shared" si="1"/>
        <v>AgriGold6395CL</v>
      </c>
      <c r="B112" s="97" t="s">
        <v>1600</v>
      </c>
      <c r="C112" s="97" t="s">
        <v>2228</v>
      </c>
      <c r="D112" s="97" t="s">
        <v>1383</v>
      </c>
      <c r="E112" s="18">
        <v>107</v>
      </c>
    </row>
    <row r="113" spans="1:5" x14ac:dyDescent="0.15">
      <c r="A113" s="97" t="str">
        <f t="shared" si="1"/>
        <v>AgriGold6395LL</v>
      </c>
      <c r="B113" s="97" t="s">
        <v>1600</v>
      </c>
      <c r="C113" s="97" t="s">
        <v>2229</v>
      </c>
      <c r="D113" s="97" t="s">
        <v>1787</v>
      </c>
      <c r="E113" s="18">
        <v>107</v>
      </c>
    </row>
    <row r="114" spans="1:5" x14ac:dyDescent="0.15">
      <c r="A114" s="97" t="str">
        <f t="shared" si="1"/>
        <v>AgriGold6395NonGMO</v>
      </c>
      <c r="B114" s="97" t="s">
        <v>1600</v>
      </c>
      <c r="C114" s="97" t="s">
        <v>2230</v>
      </c>
      <c r="D114" s="97" t="s">
        <v>2641</v>
      </c>
      <c r="E114" s="18">
        <v>107</v>
      </c>
    </row>
    <row r="115" spans="1:5" x14ac:dyDescent="0.15">
      <c r="A115" s="97" t="str">
        <f t="shared" si="1"/>
        <v>AgriGold6395RR</v>
      </c>
      <c r="B115" s="97" t="s">
        <v>1600</v>
      </c>
      <c r="C115" s="97" t="s">
        <v>2231</v>
      </c>
      <c r="D115" s="97" t="s">
        <v>1786</v>
      </c>
      <c r="E115" s="18">
        <v>107</v>
      </c>
    </row>
    <row r="116" spans="1:5" x14ac:dyDescent="0.15">
      <c r="A116" s="97" t="str">
        <f t="shared" si="1"/>
        <v>AgriGold6395RW</v>
      </c>
      <c r="B116" s="97" t="s">
        <v>1600</v>
      </c>
      <c r="C116" s="97" t="s">
        <v>2232</v>
      </c>
      <c r="D116" s="97" t="s">
        <v>1364</v>
      </c>
      <c r="E116" s="18">
        <v>107</v>
      </c>
    </row>
    <row r="117" spans="1:5" x14ac:dyDescent="0.15">
      <c r="A117" s="97" t="str">
        <f t="shared" si="1"/>
        <v>AgriGold6395RWRR</v>
      </c>
      <c r="B117" s="97" t="s">
        <v>1600</v>
      </c>
      <c r="C117" s="97" t="s">
        <v>2233</v>
      </c>
      <c r="D117" s="97" t="s">
        <v>1489</v>
      </c>
      <c r="E117" s="18">
        <v>107</v>
      </c>
    </row>
    <row r="118" spans="1:5" x14ac:dyDescent="0.15">
      <c r="A118" s="97" t="str">
        <f t="shared" si="1"/>
        <v>AgriGold6399VT3</v>
      </c>
      <c r="B118" s="97" t="s">
        <v>1600</v>
      </c>
      <c r="C118" s="97" t="s">
        <v>2234</v>
      </c>
      <c r="D118" s="97" t="s">
        <v>1487</v>
      </c>
      <c r="E118" s="18">
        <v>108</v>
      </c>
    </row>
    <row r="119" spans="1:5" x14ac:dyDescent="0.15">
      <c r="A119" s="97" t="str">
        <f t="shared" si="1"/>
        <v>AgriGold6399VT3</v>
      </c>
      <c r="B119" s="97" t="s">
        <v>1600</v>
      </c>
      <c r="C119" s="97" t="s">
        <v>2234</v>
      </c>
      <c r="D119" s="97" t="s">
        <v>1487</v>
      </c>
      <c r="E119" s="18">
        <v>108</v>
      </c>
    </row>
    <row r="120" spans="1:5" x14ac:dyDescent="0.15">
      <c r="A120" s="97" t="str">
        <f t="shared" si="1"/>
        <v>AgriGold6399VT3 Twin</v>
      </c>
      <c r="B120" s="97" t="s">
        <v>1600</v>
      </c>
      <c r="C120" s="97" t="s">
        <v>871</v>
      </c>
      <c r="D120" s="97" t="s">
        <v>1487</v>
      </c>
      <c r="E120" s="18">
        <v>108</v>
      </c>
    </row>
    <row r="121" spans="1:5" x14ac:dyDescent="0.15">
      <c r="A121" s="97" t="str">
        <f t="shared" si="1"/>
        <v>AgriGold6426NonGMO</v>
      </c>
      <c r="B121" s="97" t="s">
        <v>1600</v>
      </c>
      <c r="C121" s="97" t="s">
        <v>476</v>
      </c>
      <c r="D121" s="97" t="s">
        <v>2641</v>
      </c>
      <c r="E121" s="18">
        <v>108</v>
      </c>
    </row>
    <row r="122" spans="1:5" x14ac:dyDescent="0.15">
      <c r="A122" s="97" t="str">
        <f t="shared" si="1"/>
        <v>AgriGold6437NonGMO</v>
      </c>
      <c r="B122" s="97" t="s">
        <v>1600</v>
      </c>
      <c r="C122" s="97" t="s">
        <v>872</v>
      </c>
      <c r="D122" s="97" t="s">
        <v>2641</v>
      </c>
      <c r="E122" s="18">
        <v>109</v>
      </c>
    </row>
    <row r="123" spans="1:5" x14ac:dyDescent="0.15">
      <c r="A123" s="97" t="str">
        <f t="shared" si="1"/>
        <v>AgriGold6438VT3</v>
      </c>
      <c r="B123" s="97" t="s">
        <v>1600</v>
      </c>
      <c r="C123" s="97" t="s">
        <v>477</v>
      </c>
      <c r="D123" s="97" t="s">
        <v>1487</v>
      </c>
      <c r="E123" s="18">
        <v>109</v>
      </c>
    </row>
    <row r="124" spans="1:5" x14ac:dyDescent="0.15">
      <c r="A124" s="97" t="str">
        <f t="shared" si="1"/>
        <v>AgriGold6439VT3</v>
      </c>
      <c r="B124" s="97" t="s">
        <v>1600</v>
      </c>
      <c r="C124" s="97" t="s">
        <v>2642</v>
      </c>
      <c r="D124" s="97" t="s">
        <v>1487</v>
      </c>
      <c r="E124" s="18">
        <v>109</v>
      </c>
    </row>
    <row r="125" spans="1:5" x14ac:dyDescent="0.15">
      <c r="A125" s="97" t="str">
        <f t="shared" si="1"/>
        <v>AgriGold6444RWRR</v>
      </c>
      <c r="B125" s="97" t="s">
        <v>1600</v>
      </c>
      <c r="C125" s="97" t="s">
        <v>2235</v>
      </c>
      <c r="D125" s="97" t="s">
        <v>1489</v>
      </c>
      <c r="E125" s="18">
        <v>108</v>
      </c>
    </row>
    <row r="126" spans="1:5" x14ac:dyDescent="0.15">
      <c r="A126" s="97" t="str">
        <f t="shared" si="1"/>
        <v>AgriGold6450VT3</v>
      </c>
      <c r="B126" s="97" t="s">
        <v>1600</v>
      </c>
      <c r="C126" s="97" t="s">
        <v>478</v>
      </c>
      <c r="D126" s="97" t="s">
        <v>1487</v>
      </c>
      <c r="E126" s="18">
        <v>110</v>
      </c>
    </row>
    <row r="127" spans="1:5" x14ac:dyDescent="0.15">
      <c r="A127" s="97" t="str">
        <f t="shared" si="1"/>
        <v>AgriGold6452VT3</v>
      </c>
      <c r="B127" s="97" t="s">
        <v>1600</v>
      </c>
      <c r="C127" s="97" t="s">
        <v>479</v>
      </c>
      <c r="D127" s="97" t="s">
        <v>1487</v>
      </c>
      <c r="E127" s="18">
        <v>110</v>
      </c>
    </row>
    <row r="128" spans="1:5" x14ac:dyDescent="0.15">
      <c r="A128" s="97" t="str">
        <f t="shared" si="1"/>
        <v>AgriGold6455BtRWRR</v>
      </c>
      <c r="B128" s="97" t="s">
        <v>1600</v>
      </c>
      <c r="C128" s="97" t="s">
        <v>873</v>
      </c>
      <c r="D128" s="97" t="s">
        <v>1486</v>
      </c>
      <c r="E128" s="18">
        <v>110</v>
      </c>
    </row>
    <row r="129" spans="1:5" x14ac:dyDescent="0.15">
      <c r="A129" s="97" t="str">
        <f t="shared" si="1"/>
        <v>Agrigold6456RR</v>
      </c>
      <c r="B129" s="97" t="s">
        <v>472</v>
      </c>
      <c r="C129" s="97" t="s">
        <v>480</v>
      </c>
      <c r="D129" s="97" t="s">
        <v>1786</v>
      </c>
      <c r="E129" s="18">
        <v>110</v>
      </c>
    </row>
    <row r="130" spans="1:5" x14ac:dyDescent="0.15">
      <c r="A130" s="97" t="str">
        <f t="shared" ref="A130:A193" si="2">B130&amp;C130</f>
        <v>Agrigold6456VT3</v>
      </c>
      <c r="B130" s="97" t="s">
        <v>472</v>
      </c>
      <c r="C130" s="97" t="s">
        <v>481</v>
      </c>
      <c r="D130" s="97" t="s">
        <v>1487</v>
      </c>
      <c r="E130" s="18">
        <v>110</v>
      </c>
    </row>
    <row r="131" spans="1:5" x14ac:dyDescent="0.15">
      <c r="A131" s="97" t="str">
        <f t="shared" si="2"/>
        <v>AgriGold6457BtCL</v>
      </c>
      <c r="B131" s="97" t="s">
        <v>1600</v>
      </c>
      <c r="C131" s="97" t="s">
        <v>2236</v>
      </c>
      <c r="D131" s="97" t="s">
        <v>247</v>
      </c>
      <c r="E131" s="18">
        <v>110</v>
      </c>
    </row>
    <row r="132" spans="1:5" x14ac:dyDescent="0.15">
      <c r="A132" s="97" t="str">
        <f t="shared" si="2"/>
        <v>AgriGold6457BtRR</v>
      </c>
      <c r="B132" s="97" t="s">
        <v>1600</v>
      </c>
      <c r="C132" s="97" t="s">
        <v>2237</v>
      </c>
      <c r="D132" s="97" t="s">
        <v>1488</v>
      </c>
      <c r="E132" s="18">
        <v>110</v>
      </c>
    </row>
    <row r="133" spans="1:5" x14ac:dyDescent="0.15">
      <c r="A133" s="97" t="str">
        <f t="shared" si="2"/>
        <v>AgriGold6457CL</v>
      </c>
      <c r="B133" s="97" t="s">
        <v>1600</v>
      </c>
      <c r="C133" s="97" t="s">
        <v>2238</v>
      </c>
      <c r="D133" s="97" t="s">
        <v>1383</v>
      </c>
      <c r="E133" s="18">
        <v>110</v>
      </c>
    </row>
    <row r="134" spans="1:5" x14ac:dyDescent="0.15">
      <c r="A134" s="97" t="str">
        <f t="shared" si="2"/>
        <v>AgriGold6457NonGMO</v>
      </c>
      <c r="B134" s="97" t="s">
        <v>1600</v>
      </c>
      <c r="C134" s="97" t="s">
        <v>2239</v>
      </c>
      <c r="D134" s="97" t="s">
        <v>2641</v>
      </c>
      <c r="E134" s="18">
        <v>110</v>
      </c>
    </row>
    <row r="135" spans="1:5" x14ac:dyDescent="0.15">
      <c r="A135" s="97" t="str">
        <f t="shared" si="2"/>
        <v>AgriGold6457RR</v>
      </c>
      <c r="B135" s="97" t="s">
        <v>1600</v>
      </c>
      <c r="C135" s="97" t="s">
        <v>2240</v>
      </c>
      <c r="D135" s="97" t="s">
        <v>1786</v>
      </c>
      <c r="E135" s="18">
        <v>110</v>
      </c>
    </row>
    <row r="136" spans="1:5" x14ac:dyDescent="0.15">
      <c r="A136" s="97" t="str">
        <f t="shared" si="2"/>
        <v>AgriGold6457VT3</v>
      </c>
      <c r="B136" s="97" t="s">
        <v>1600</v>
      </c>
      <c r="C136" s="97" t="s">
        <v>2241</v>
      </c>
      <c r="D136" s="97" t="s">
        <v>1487</v>
      </c>
      <c r="E136" s="18">
        <v>110</v>
      </c>
    </row>
    <row r="137" spans="1:5" x14ac:dyDescent="0.15">
      <c r="A137" s="97" t="str">
        <f t="shared" si="2"/>
        <v>AgriGold6457VT3 CK</v>
      </c>
      <c r="B137" s="97" t="s">
        <v>1600</v>
      </c>
      <c r="C137" s="97" t="s">
        <v>874</v>
      </c>
      <c r="D137" s="97" t="s">
        <v>1487</v>
      </c>
      <c r="E137" s="18">
        <v>110</v>
      </c>
    </row>
    <row r="138" spans="1:5" x14ac:dyDescent="0.15">
      <c r="A138" s="97" t="str">
        <f t="shared" si="2"/>
        <v>Agrigold6458RR</v>
      </c>
      <c r="B138" s="97" t="s">
        <v>472</v>
      </c>
      <c r="C138" s="97" t="s">
        <v>482</v>
      </c>
      <c r="D138" s="97" t="s">
        <v>1786</v>
      </c>
      <c r="E138" s="18">
        <v>110</v>
      </c>
    </row>
    <row r="139" spans="1:5" x14ac:dyDescent="0.15">
      <c r="A139" s="97" t="str">
        <f t="shared" si="2"/>
        <v>Agrigold6458VT3</v>
      </c>
      <c r="B139" s="97" t="s">
        <v>472</v>
      </c>
      <c r="C139" s="97" t="s">
        <v>483</v>
      </c>
      <c r="D139" s="97" t="s">
        <v>1487</v>
      </c>
      <c r="E139" s="18">
        <v>110</v>
      </c>
    </row>
    <row r="140" spans="1:5" x14ac:dyDescent="0.15">
      <c r="A140" s="97" t="str">
        <f t="shared" si="2"/>
        <v>AgriGold6459Bt</v>
      </c>
      <c r="B140" s="97" t="s">
        <v>1600</v>
      </c>
      <c r="C140" s="97" t="s">
        <v>382</v>
      </c>
      <c r="D140" s="97" t="s">
        <v>1492</v>
      </c>
      <c r="E140" s="18">
        <v>110</v>
      </c>
    </row>
    <row r="141" spans="1:5" x14ac:dyDescent="0.15">
      <c r="A141" s="97" t="str">
        <f t="shared" si="2"/>
        <v>AgriGold6459BtRR</v>
      </c>
      <c r="B141" s="97" t="s">
        <v>1600</v>
      </c>
      <c r="C141" s="97" t="s">
        <v>2242</v>
      </c>
      <c r="D141" s="97" t="s">
        <v>1488</v>
      </c>
      <c r="E141" s="18">
        <v>110</v>
      </c>
    </row>
    <row r="142" spans="1:5" x14ac:dyDescent="0.15">
      <c r="A142" s="97" t="str">
        <f t="shared" si="2"/>
        <v>AgriGold6459Conv</v>
      </c>
      <c r="B142" s="97" t="s">
        <v>1600</v>
      </c>
      <c r="C142" s="97" t="s">
        <v>383</v>
      </c>
      <c r="D142" s="97" t="s">
        <v>2641</v>
      </c>
      <c r="E142" s="18">
        <v>110</v>
      </c>
    </row>
    <row r="143" spans="1:5" x14ac:dyDescent="0.15">
      <c r="A143" s="97" t="str">
        <f t="shared" si="2"/>
        <v>AgriGold6459NonGMO</v>
      </c>
      <c r="B143" s="97" t="s">
        <v>1600</v>
      </c>
      <c r="C143" s="97" t="s">
        <v>384</v>
      </c>
      <c r="D143" s="97" t="s">
        <v>2641</v>
      </c>
      <c r="E143" s="18">
        <v>110</v>
      </c>
    </row>
    <row r="144" spans="1:5" x14ac:dyDescent="0.15">
      <c r="A144" s="97" t="str">
        <f t="shared" si="2"/>
        <v>AgriGold6459RR</v>
      </c>
      <c r="B144" s="97" t="s">
        <v>1600</v>
      </c>
      <c r="C144" s="97" t="s">
        <v>2243</v>
      </c>
      <c r="D144" s="97" t="s">
        <v>1786</v>
      </c>
      <c r="E144" s="18">
        <v>110</v>
      </c>
    </row>
    <row r="145" spans="1:5" x14ac:dyDescent="0.15">
      <c r="A145" s="97" t="str">
        <f t="shared" si="2"/>
        <v>AgriGold6459VT3</v>
      </c>
      <c r="B145" s="97" t="s">
        <v>1600</v>
      </c>
      <c r="C145" s="97" t="s">
        <v>2244</v>
      </c>
      <c r="D145" s="97" t="s">
        <v>1487</v>
      </c>
      <c r="E145" s="18">
        <v>110</v>
      </c>
    </row>
    <row r="146" spans="1:5" x14ac:dyDescent="0.15">
      <c r="A146" s="97" t="str">
        <f t="shared" si="2"/>
        <v>AgriGold6459VT3</v>
      </c>
      <c r="B146" s="97" t="s">
        <v>1600</v>
      </c>
      <c r="C146" s="97" t="s">
        <v>2244</v>
      </c>
      <c r="D146" s="97" t="s">
        <v>1487</v>
      </c>
      <c r="E146" s="18">
        <v>110</v>
      </c>
    </row>
    <row r="147" spans="1:5" x14ac:dyDescent="0.15">
      <c r="A147" s="97" t="str">
        <f t="shared" si="2"/>
        <v>AgriGold6464VT3</v>
      </c>
      <c r="B147" s="97" t="s">
        <v>1600</v>
      </c>
      <c r="C147" s="97" t="s">
        <v>2245</v>
      </c>
      <c r="D147" s="97" t="s">
        <v>1487</v>
      </c>
      <c r="E147" s="18">
        <v>110</v>
      </c>
    </row>
    <row r="148" spans="1:5" x14ac:dyDescent="0.15">
      <c r="A148" s="97" t="str">
        <f t="shared" si="2"/>
        <v>AgriGold6467BtRR</v>
      </c>
      <c r="B148" s="97" t="s">
        <v>1600</v>
      </c>
      <c r="C148" s="97" t="s">
        <v>2246</v>
      </c>
      <c r="D148" s="97" t="s">
        <v>1488</v>
      </c>
      <c r="E148" s="18">
        <v>110</v>
      </c>
    </row>
    <row r="149" spans="1:5" x14ac:dyDescent="0.15">
      <c r="A149" s="97" t="str">
        <f t="shared" si="2"/>
        <v>AgriGold6467BtRWCL</v>
      </c>
      <c r="B149" s="97" t="s">
        <v>1600</v>
      </c>
      <c r="C149" s="97" t="s">
        <v>2247</v>
      </c>
      <c r="D149" s="97" t="s">
        <v>2226</v>
      </c>
      <c r="E149" s="18">
        <v>110</v>
      </c>
    </row>
    <row r="150" spans="1:5" x14ac:dyDescent="0.15">
      <c r="A150" s="97" t="str">
        <f t="shared" si="2"/>
        <v>AgriGold6467NonGMO</v>
      </c>
      <c r="B150" s="97" t="s">
        <v>1600</v>
      </c>
      <c r="C150" s="97" t="s">
        <v>2248</v>
      </c>
      <c r="D150" s="97" t="s">
        <v>2641</v>
      </c>
      <c r="E150" s="18">
        <v>110</v>
      </c>
    </row>
    <row r="151" spans="1:5" x14ac:dyDescent="0.15">
      <c r="A151" s="97" t="str">
        <f t="shared" si="2"/>
        <v>AgriGold6467RR</v>
      </c>
      <c r="B151" s="97" t="s">
        <v>1600</v>
      </c>
      <c r="C151" s="97" t="s">
        <v>2249</v>
      </c>
      <c r="D151" s="97" t="s">
        <v>1786</v>
      </c>
      <c r="E151" s="18">
        <v>110</v>
      </c>
    </row>
    <row r="152" spans="1:5" x14ac:dyDescent="0.15">
      <c r="A152" s="97" t="str">
        <f t="shared" si="2"/>
        <v>AgriGold6474Bt</v>
      </c>
      <c r="B152" s="97" t="s">
        <v>1600</v>
      </c>
      <c r="C152" s="97" t="s">
        <v>2250</v>
      </c>
      <c r="D152" s="97" t="s">
        <v>1492</v>
      </c>
      <c r="E152" s="18">
        <v>111</v>
      </c>
    </row>
    <row r="153" spans="1:5" x14ac:dyDescent="0.15">
      <c r="A153" s="97" t="str">
        <f t="shared" si="2"/>
        <v>AgriGold6474BtCL</v>
      </c>
      <c r="B153" s="97" t="s">
        <v>1600</v>
      </c>
      <c r="C153" s="97" t="s">
        <v>2251</v>
      </c>
      <c r="D153" s="97" t="s">
        <v>247</v>
      </c>
      <c r="E153" s="18">
        <v>111</v>
      </c>
    </row>
    <row r="154" spans="1:5" x14ac:dyDescent="0.15">
      <c r="A154" s="97" t="str">
        <f t="shared" si="2"/>
        <v>AgriGold6474BtRR</v>
      </c>
      <c r="B154" s="97" t="s">
        <v>1600</v>
      </c>
      <c r="C154" s="97" t="s">
        <v>2252</v>
      </c>
      <c r="D154" s="97" t="s">
        <v>1488</v>
      </c>
      <c r="E154" s="18">
        <v>111</v>
      </c>
    </row>
    <row r="155" spans="1:5" x14ac:dyDescent="0.15">
      <c r="A155" s="97" t="str">
        <f t="shared" si="2"/>
        <v>AgriGold6474BtRW</v>
      </c>
      <c r="B155" s="97" t="s">
        <v>1600</v>
      </c>
      <c r="C155" s="97" t="s">
        <v>2253</v>
      </c>
      <c r="D155" s="97" t="s">
        <v>1484</v>
      </c>
      <c r="E155" s="18">
        <v>111</v>
      </c>
    </row>
    <row r="156" spans="1:5" x14ac:dyDescent="0.15">
      <c r="A156" s="97" t="str">
        <f t="shared" si="2"/>
        <v>AgriGold6474BtRWCL</v>
      </c>
      <c r="B156" s="97" t="s">
        <v>1600</v>
      </c>
      <c r="C156" s="97" t="s">
        <v>2254</v>
      </c>
      <c r="D156" s="97" t="s">
        <v>2226</v>
      </c>
      <c r="E156" s="18">
        <v>111</v>
      </c>
    </row>
    <row r="157" spans="1:5" x14ac:dyDescent="0.15">
      <c r="A157" s="97" t="str">
        <f t="shared" si="2"/>
        <v>AgriGold6474BtRWRR</v>
      </c>
      <c r="B157" s="97" t="s">
        <v>1600</v>
      </c>
      <c r="C157" s="97" t="s">
        <v>2255</v>
      </c>
      <c r="D157" s="97" t="s">
        <v>1486</v>
      </c>
      <c r="E157" s="18">
        <v>111</v>
      </c>
    </row>
    <row r="158" spans="1:5" x14ac:dyDescent="0.15">
      <c r="A158" s="97" t="str">
        <f t="shared" si="2"/>
        <v>AgriGold6474CL</v>
      </c>
      <c r="B158" s="97" t="s">
        <v>1600</v>
      </c>
      <c r="C158" s="97" t="s">
        <v>2256</v>
      </c>
      <c r="D158" s="97" t="s">
        <v>1383</v>
      </c>
      <c r="E158" s="18">
        <v>111</v>
      </c>
    </row>
    <row r="159" spans="1:5" x14ac:dyDescent="0.15">
      <c r="A159" s="97" t="str">
        <f t="shared" si="2"/>
        <v>AgriGold6474NonGMO</v>
      </c>
      <c r="B159" s="97" t="s">
        <v>1600</v>
      </c>
      <c r="C159" s="97" t="s">
        <v>2257</v>
      </c>
      <c r="D159" s="97" t="s">
        <v>2641</v>
      </c>
      <c r="E159" s="18">
        <v>111</v>
      </c>
    </row>
    <row r="160" spans="1:5" x14ac:dyDescent="0.15">
      <c r="A160" s="97" t="str">
        <f t="shared" si="2"/>
        <v>AgriGold6474RR</v>
      </c>
      <c r="B160" s="97" t="s">
        <v>1600</v>
      </c>
      <c r="C160" s="97" t="s">
        <v>2258</v>
      </c>
      <c r="D160" s="97" t="s">
        <v>1786</v>
      </c>
      <c r="E160" s="18">
        <v>111</v>
      </c>
    </row>
    <row r="161" spans="1:5" x14ac:dyDescent="0.15">
      <c r="A161" s="97" t="str">
        <f t="shared" si="2"/>
        <v>AgriGold6474RWRR</v>
      </c>
      <c r="B161" s="97" t="s">
        <v>1600</v>
      </c>
      <c r="C161" s="97" t="s">
        <v>2259</v>
      </c>
      <c r="D161" s="97" t="s">
        <v>1489</v>
      </c>
      <c r="E161" s="18">
        <v>111</v>
      </c>
    </row>
    <row r="162" spans="1:5" x14ac:dyDescent="0.15">
      <c r="A162" s="97" t="str">
        <f t="shared" si="2"/>
        <v>AgriGold6474VT3</v>
      </c>
      <c r="B162" s="97" t="s">
        <v>1600</v>
      </c>
      <c r="C162" s="97" t="s">
        <v>2260</v>
      </c>
      <c r="D162" s="97" t="s">
        <v>1487</v>
      </c>
      <c r="E162" s="18">
        <v>111</v>
      </c>
    </row>
    <row r="163" spans="1:5" x14ac:dyDescent="0.15">
      <c r="A163" s="97" t="str">
        <f t="shared" si="2"/>
        <v>AgriGold6477NonGMO</v>
      </c>
      <c r="B163" s="97" t="s">
        <v>1600</v>
      </c>
      <c r="C163" s="97" t="s">
        <v>2261</v>
      </c>
      <c r="D163" s="97" t="s">
        <v>2641</v>
      </c>
      <c r="E163" s="18">
        <v>111</v>
      </c>
    </row>
    <row r="164" spans="1:5" x14ac:dyDescent="0.15">
      <c r="A164" s="97" t="str">
        <f t="shared" si="2"/>
        <v>AgriGold6477RR</v>
      </c>
      <c r="B164" s="97" t="s">
        <v>1600</v>
      </c>
      <c r="C164" s="97" t="s">
        <v>2262</v>
      </c>
      <c r="D164" s="97" t="s">
        <v>1786</v>
      </c>
      <c r="E164" s="18">
        <v>111</v>
      </c>
    </row>
    <row r="165" spans="1:5" x14ac:dyDescent="0.15">
      <c r="A165" s="97" t="str">
        <f t="shared" si="2"/>
        <v>AgriGold6478NonGMO</v>
      </c>
      <c r="B165" s="97" t="s">
        <v>1600</v>
      </c>
      <c r="C165" s="97" t="s">
        <v>484</v>
      </c>
      <c r="D165" s="97" t="s">
        <v>2641</v>
      </c>
      <c r="E165" s="18">
        <v>111</v>
      </c>
    </row>
    <row r="166" spans="1:5" x14ac:dyDescent="0.15">
      <c r="A166" s="97" t="str">
        <f t="shared" si="2"/>
        <v>AgriGold6479BtRR</v>
      </c>
      <c r="B166" s="97" t="s">
        <v>1600</v>
      </c>
      <c r="C166" s="97" t="s">
        <v>2263</v>
      </c>
      <c r="D166" s="97" t="s">
        <v>1488</v>
      </c>
      <c r="E166" s="18">
        <v>112</v>
      </c>
    </row>
    <row r="167" spans="1:5" x14ac:dyDescent="0.15">
      <c r="A167" s="97" t="str">
        <f t="shared" si="2"/>
        <v>AgriGold6479VT3</v>
      </c>
      <c r="B167" s="97" t="s">
        <v>1600</v>
      </c>
      <c r="C167" s="97" t="s">
        <v>2264</v>
      </c>
      <c r="D167" s="97" t="s">
        <v>1487</v>
      </c>
      <c r="E167" s="18">
        <v>112</v>
      </c>
    </row>
    <row r="168" spans="1:5" x14ac:dyDescent="0.15">
      <c r="A168" s="97" t="str">
        <f t="shared" si="2"/>
        <v>AgriGold6479VT3</v>
      </c>
      <c r="B168" s="97" t="s">
        <v>1600</v>
      </c>
      <c r="C168" s="97" t="s">
        <v>2264</v>
      </c>
      <c r="D168" s="97" t="s">
        <v>1487</v>
      </c>
      <c r="E168" s="18">
        <v>112</v>
      </c>
    </row>
    <row r="169" spans="1:5" x14ac:dyDescent="0.15">
      <c r="A169" s="97" t="str">
        <f t="shared" si="2"/>
        <v>AgriGold6479VT3 CK</v>
      </c>
      <c r="B169" s="97" t="s">
        <v>1600</v>
      </c>
      <c r="C169" s="97" t="s">
        <v>875</v>
      </c>
      <c r="D169" s="97" t="s">
        <v>1487</v>
      </c>
      <c r="E169" s="18">
        <v>112</v>
      </c>
    </row>
    <row r="170" spans="1:5" x14ac:dyDescent="0.15">
      <c r="A170" s="97" t="str">
        <f t="shared" si="2"/>
        <v>AgriGold6479VT3 Twin</v>
      </c>
      <c r="B170" s="97" t="s">
        <v>1600</v>
      </c>
      <c r="C170" s="97" t="s">
        <v>876</v>
      </c>
      <c r="D170" s="97" t="s">
        <v>1487</v>
      </c>
      <c r="E170" s="18">
        <v>112</v>
      </c>
    </row>
    <row r="171" spans="1:5" x14ac:dyDescent="0.15">
      <c r="A171" s="97" t="str">
        <f t="shared" si="2"/>
        <v>AgriGold6489VT3</v>
      </c>
      <c r="B171" s="97" t="s">
        <v>1600</v>
      </c>
      <c r="C171" s="97" t="s">
        <v>2643</v>
      </c>
      <c r="D171" s="97" t="s">
        <v>1487</v>
      </c>
      <c r="E171" s="18">
        <v>112</v>
      </c>
    </row>
    <row r="172" spans="1:5" x14ac:dyDescent="0.15">
      <c r="A172" s="97" t="str">
        <f t="shared" si="2"/>
        <v>AgriGold6490BtCL</v>
      </c>
      <c r="B172" s="97" t="s">
        <v>1600</v>
      </c>
      <c r="C172" s="97" t="s">
        <v>2265</v>
      </c>
      <c r="D172" s="97" t="s">
        <v>247</v>
      </c>
      <c r="E172" s="18">
        <v>112</v>
      </c>
    </row>
    <row r="173" spans="1:5" x14ac:dyDescent="0.15">
      <c r="A173" s="97" t="str">
        <f t="shared" si="2"/>
        <v>AgriGold6490CL</v>
      </c>
      <c r="B173" s="97" t="s">
        <v>1600</v>
      </c>
      <c r="C173" s="97" t="s">
        <v>2266</v>
      </c>
      <c r="D173" s="97" t="s">
        <v>1383</v>
      </c>
      <c r="E173" s="18">
        <v>112</v>
      </c>
    </row>
    <row r="174" spans="1:5" x14ac:dyDescent="0.15">
      <c r="A174" s="97" t="str">
        <f t="shared" si="2"/>
        <v>AgriGold6490NonGMO</v>
      </c>
      <c r="B174" s="97" t="s">
        <v>1600</v>
      </c>
      <c r="C174" s="97" t="s">
        <v>2267</v>
      </c>
      <c r="D174" s="97" t="s">
        <v>2641</v>
      </c>
      <c r="E174" s="18">
        <v>112</v>
      </c>
    </row>
    <row r="175" spans="1:5" x14ac:dyDescent="0.15">
      <c r="A175" s="97" t="str">
        <f t="shared" si="2"/>
        <v>AgriGold6490RR</v>
      </c>
      <c r="B175" s="97" t="s">
        <v>1600</v>
      </c>
      <c r="C175" s="97" t="s">
        <v>2268</v>
      </c>
      <c r="D175" s="97" t="s">
        <v>1786</v>
      </c>
      <c r="E175" s="18">
        <v>112</v>
      </c>
    </row>
    <row r="176" spans="1:5" x14ac:dyDescent="0.15">
      <c r="A176" s="97" t="str">
        <f t="shared" si="2"/>
        <v>AgriGold6493ND</v>
      </c>
      <c r="B176" s="97" t="s">
        <v>1600</v>
      </c>
      <c r="C176" s="97" t="s">
        <v>877</v>
      </c>
      <c r="D176" s="97" t="s">
        <v>878</v>
      </c>
    </row>
    <row r="177" spans="1:5" x14ac:dyDescent="0.15">
      <c r="A177" s="97" t="str">
        <f t="shared" si="2"/>
        <v>AgriGold6497RR</v>
      </c>
      <c r="B177" s="97" t="s">
        <v>1600</v>
      </c>
      <c r="C177" s="97" t="s">
        <v>2269</v>
      </c>
      <c r="D177" s="97" t="s">
        <v>1786</v>
      </c>
      <c r="E177" s="18">
        <v>112</v>
      </c>
    </row>
    <row r="178" spans="1:5" x14ac:dyDescent="0.15">
      <c r="A178" s="97" t="str">
        <f t="shared" si="2"/>
        <v>AgriGold6497VTRR2</v>
      </c>
      <c r="B178" s="97" t="s">
        <v>1600</v>
      </c>
      <c r="C178" s="97" t="s">
        <v>2270</v>
      </c>
      <c r="D178" s="97" t="s">
        <v>1785</v>
      </c>
      <c r="E178" s="18">
        <v>112</v>
      </c>
    </row>
    <row r="179" spans="1:5" x14ac:dyDescent="0.15">
      <c r="A179" s="97" t="str">
        <f t="shared" si="2"/>
        <v>AgriGold6497VTRWRR</v>
      </c>
      <c r="B179" s="97" t="s">
        <v>1600</v>
      </c>
      <c r="C179" s="97" t="s">
        <v>879</v>
      </c>
      <c r="D179" s="97" t="s">
        <v>1489</v>
      </c>
      <c r="E179" s="18">
        <v>112</v>
      </c>
    </row>
    <row r="180" spans="1:5" x14ac:dyDescent="0.15">
      <c r="A180" s="97" t="str">
        <f t="shared" si="2"/>
        <v>AgriGold6497VTRWRR</v>
      </c>
      <c r="B180" s="97" t="s">
        <v>1600</v>
      </c>
      <c r="C180" s="97" t="s">
        <v>879</v>
      </c>
      <c r="D180" s="97" t="s">
        <v>880</v>
      </c>
      <c r="E180" s="18">
        <v>112</v>
      </c>
    </row>
    <row r="181" spans="1:5" x14ac:dyDescent="0.15">
      <c r="A181" s="97" t="str">
        <f t="shared" si="2"/>
        <v>AgriGold6503RR</v>
      </c>
      <c r="B181" s="97" t="s">
        <v>1600</v>
      </c>
      <c r="C181" s="97" t="s">
        <v>2271</v>
      </c>
      <c r="D181" s="97" t="s">
        <v>1786</v>
      </c>
      <c r="E181" s="18">
        <v>112</v>
      </c>
    </row>
    <row r="182" spans="1:5" x14ac:dyDescent="0.15">
      <c r="A182" s="97" t="str">
        <f t="shared" si="2"/>
        <v>AgriGold6522BtCL</v>
      </c>
      <c r="B182" s="97" t="s">
        <v>1600</v>
      </c>
      <c r="C182" s="97" t="s">
        <v>2272</v>
      </c>
      <c r="D182" s="97" t="s">
        <v>247</v>
      </c>
      <c r="E182" s="18">
        <v>113</v>
      </c>
    </row>
    <row r="183" spans="1:5" x14ac:dyDescent="0.15">
      <c r="A183" s="97" t="str">
        <f t="shared" si="2"/>
        <v>AgriGold6522BtRR</v>
      </c>
      <c r="B183" s="97" t="s">
        <v>1600</v>
      </c>
      <c r="C183" s="97" t="s">
        <v>2273</v>
      </c>
      <c r="D183" s="97" t="s">
        <v>1488</v>
      </c>
      <c r="E183" s="18">
        <v>113</v>
      </c>
    </row>
    <row r="184" spans="1:5" x14ac:dyDescent="0.15">
      <c r="A184" s="97" t="str">
        <f t="shared" si="2"/>
        <v>AgriGold6522BtRR</v>
      </c>
      <c r="B184" s="97" t="s">
        <v>1600</v>
      </c>
      <c r="C184" s="97" t="s">
        <v>2273</v>
      </c>
      <c r="D184" s="97" t="s">
        <v>1488</v>
      </c>
      <c r="E184" s="18">
        <v>113</v>
      </c>
    </row>
    <row r="185" spans="1:5" x14ac:dyDescent="0.15">
      <c r="A185" s="97" t="str">
        <f t="shared" si="2"/>
        <v>AgriGold6522BtRR Twin</v>
      </c>
      <c r="B185" s="97" t="s">
        <v>1600</v>
      </c>
      <c r="C185" s="97" t="s">
        <v>881</v>
      </c>
      <c r="D185" s="97" t="s">
        <v>1488</v>
      </c>
      <c r="E185" s="18">
        <v>113</v>
      </c>
    </row>
    <row r="186" spans="1:5" x14ac:dyDescent="0.15">
      <c r="A186" s="97" t="str">
        <f t="shared" si="2"/>
        <v>AgriGold6522NonGMO</v>
      </c>
      <c r="B186" s="97" t="s">
        <v>1600</v>
      </c>
      <c r="C186" s="97" t="s">
        <v>2274</v>
      </c>
      <c r="D186" s="97" t="s">
        <v>2641</v>
      </c>
      <c r="E186" s="18">
        <v>113</v>
      </c>
    </row>
    <row r="187" spans="1:5" x14ac:dyDescent="0.15">
      <c r="A187" s="97" t="str">
        <f t="shared" si="2"/>
        <v>AgriGold6522RR</v>
      </c>
      <c r="B187" s="97" t="s">
        <v>1600</v>
      </c>
      <c r="C187" s="97" t="s">
        <v>2275</v>
      </c>
      <c r="D187" s="97" t="s">
        <v>1786</v>
      </c>
      <c r="E187" s="18">
        <v>113</v>
      </c>
    </row>
    <row r="188" spans="1:5" x14ac:dyDescent="0.15">
      <c r="A188" s="97" t="str">
        <f t="shared" si="2"/>
        <v>Agrigold6523NonGMO</v>
      </c>
      <c r="B188" s="97" t="s">
        <v>472</v>
      </c>
      <c r="C188" s="97" t="s">
        <v>485</v>
      </c>
      <c r="D188" s="97" t="s">
        <v>2641</v>
      </c>
      <c r="E188" s="18">
        <v>112</v>
      </c>
    </row>
    <row r="189" spans="1:5" x14ac:dyDescent="0.15">
      <c r="A189" s="97" t="str">
        <f t="shared" si="2"/>
        <v>AgriGold6533CL</v>
      </c>
      <c r="B189" s="97" t="s">
        <v>1600</v>
      </c>
      <c r="C189" s="97" t="s">
        <v>385</v>
      </c>
      <c r="D189" s="97" t="s">
        <v>1383</v>
      </c>
      <c r="E189" s="18">
        <v>113</v>
      </c>
    </row>
    <row r="190" spans="1:5" x14ac:dyDescent="0.15">
      <c r="A190" s="97" t="str">
        <f t="shared" si="2"/>
        <v>AgriGold6533RR</v>
      </c>
      <c r="B190" s="97" t="s">
        <v>1600</v>
      </c>
      <c r="C190" s="97" t="s">
        <v>386</v>
      </c>
      <c r="D190" s="97" t="s">
        <v>1786</v>
      </c>
      <c r="E190" s="18">
        <v>113</v>
      </c>
    </row>
    <row r="191" spans="1:5" x14ac:dyDescent="0.15">
      <c r="A191" s="97" t="str">
        <f t="shared" si="2"/>
        <v>AgriGold6533VT3</v>
      </c>
      <c r="B191" s="97" t="s">
        <v>1600</v>
      </c>
      <c r="C191" s="97" t="s">
        <v>2644</v>
      </c>
      <c r="D191" s="97" t="s">
        <v>1487</v>
      </c>
      <c r="E191" s="18">
        <v>113</v>
      </c>
    </row>
    <row r="192" spans="1:5" x14ac:dyDescent="0.15">
      <c r="A192" s="97" t="str">
        <f t="shared" si="2"/>
        <v>Agrigold6576Bt</v>
      </c>
      <c r="B192" s="97" t="s">
        <v>472</v>
      </c>
      <c r="C192" s="97" t="s">
        <v>486</v>
      </c>
      <c r="D192" s="97" t="s">
        <v>1492</v>
      </c>
      <c r="E192" s="18">
        <v>114</v>
      </c>
    </row>
    <row r="193" spans="1:5" x14ac:dyDescent="0.15">
      <c r="A193" s="97" t="str">
        <f t="shared" si="2"/>
        <v>Agrigold6576NonGMO</v>
      </c>
      <c r="B193" s="97" t="s">
        <v>472</v>
      </c>
      <c r="C193" s="97" t="s">
        <v>487</v>
      </c>
      <c r="D193" s="97" t="s">
        <v>2641</v>
      </c>
      <c r="E193" s="18">
        <v>114</v>
      </c>
    </row>
    <row r="194" spans="1:5" x14ac:dyDescent="0.15">
      <c r="A194" s="97" t="str">
        <f t="shared" ref="A194:A257" si="3">B194&amp;C194</f>
        <v>AgriGold6585BtCL</v>
      </c>
      <c r="B194" s="97" t="s">
        <v>1600</v>
      </c>
      <c r="C194" s="97" t="s">
        <v>2276</v>
      </c>
      <c r="D194" s="97" t="s">
        <v>247</v>
      </c>
      <c r="E194" s="18">
        <v>114</v>
      </c>
    </row>
    <row r="195" spans="1:5" x14ac:dyDescent="0.15">
      <c r="A195" s="97" t="str">
        <f t="shared" si="3"/>
        <v>AgriGold6585BtRR</v>
      </c>
      <c r="B195" s="97" t="s">
        <v>1600</v>
      </c>
      <c r="C195" s="97" t="s">
        <v>2277</v>
      </c>
      <c r="D195" s="97" t="s">
        <v>1488</v>
      </c>
      <c r="E195" s="18">
        <v>114</v>
      </c>
    </row>
    <row r="196" spans="1:5" x14ac:dyDescent="0.15">
      <c r="A196" s="97" t="str">
        <f t="shared" si="3"/>
        <v>AgriGold6585NonGMO</v>
      </c>
      <c r="B196" s="97" t="s">
        <v>1600</v>
      </c>
      <c r="C196" s="97" t="s">
        <v>2278</v>
      </c>
      <c r="D196" s="97" t="s">
        <v>2641</v>
      </c>
      <c r="E196" s="18">
        <v>114</v>
      </c>
    </row>
    <row r="197" spans="1:5" x14ac:dyDescent="0.15">
      <c r="A197" s="97" t="str">
        <f t="shared" si="3"/>
        <v>AgriGold6585RR</v>
      </c>
      <c r="B197" s="97" t="s">
        <v>1600</v>
      </c>
      <c r="C197" s="97" t="s">
        <v>2279</v>
      </c>
      <c r="D197" s="97" t="s">
        <v>1786</v>
      </c>
      <c r="E197" s="18">
        <v>114</v>
      </c>
    </row>
    <row r="198" spans="1:5" x14ac:dyDescent="0.15">
      <c r="A198" s="97" t="str">
        <f t="shared" si="3"/>
        <v>AgriGold6594Bt</v>
      </c>
      <c r="B198" s="97" t="s">
        <v>1600</v>
      </c>
      <c r="C198" s="97" t="s">
        <v>2280</v>
      </c>
      <c r="D198" s="97" t="s">
        <v>1492</v>
      </c>
      <c r="E198" s="18">
        <v>114</v>
      </c>
    </row>
    <row r="199" spans="1:5" x14ac:dyDescent="0.15">
      <c r="A199" s="97" t="str">
        <f t="shared" si="3"/>
        <v>AgriGold6594BtRR</v>
      </c>
      <c r="B199" s="97" t="s">
        <v>1600</v>
      </c>
      <c r="C199" s="97" t="s">
        <v>2281</v>
      </c>
      <c r="D199" s="97" t="s">
        <v>1488</v>
      </c>
      <c r="E199" s="18">
        <v>114</v>
      </c>
    </row>
    <row r="200" spans="1:5" x14ac:dyDescent="0.15">
      <c r="A200" s="97" t="str">
        <f t="shared" si="3"/>
        <v>AgriGold6594BtRWRR</v>
      </c>
      <c r="B200" s="97" t="s">
        <v>1600</v>
      </c>
      <c r="C200" s="97" t="s">
        <v>2282</v>
      </c>
      <c r="D200" s="97" t="s">
        <v>1486</v>
      </c>
      <c r="E200" s="18">
        <v>114</v>
      </c>
    </row>
    <row r="201" spans="1:5" x14ac:dyDescent="0.15">
      <c r="A201" s="97" t="str">
        <f t="shared" si="3"/>
        <v>AgriGold6594VT3</v>
      </c>
      <c r="B201" s="97" t="s">
        <v>1600</v>
      </c>
      <c r="C201" s="97" t="s">
        <v>2283</v>
      </c>
      <c r="D201" s="97" t="s">
        <v>1487</v>
      </c>
      <c r="E201" s="18">
        <v>114</v>
      </c>
    </row>
    <row r="202" spans="1:5" x14ac:dyDescent="0.15">
      <c r="A202" s="97" t="str">
        <f t="shared" si="3"/>
        <v>AgriGold6596HXLL</v>
      </c>
      <c r="B202" s="97" t="s">
        <v>1600</v>
      </c>
      <c r="C202" s="97" t="s">
        <v>2284</v>
      </c>
      <c r="D202" s="97" t="s">
        <v>1485</v>
      </c>
      <c r="E202" s="18">
        <v>114</v>
      </c>
    </row>
    <row r="203" spans="1:5" x14ac:dyDescent="0.15">
      <c r="A203" s="97" t="str">
        <f t="shared" si="3"/>
        <v>AgriGold6596HXTLL</v>
      </c>
      <c r="B203" s="97" t="s">
        <v>1600</v>
      </c>
      <c r="C203" s="97" t="s">
        <v>2285</v>
      </c>
      <c r="D203" s="97" t="s">
        <v>1788</v>
      </c>
      <c r="E203" s="18">
        <v>114</v>
      </c>
    </row>
    <row r="204" spans="1:5" x14ac:dyDescent="0.15">
      <c r="A204" s="97" t="str">
        <f t="shared" si="3"/>
        <v>AgriGold6597BtRWRR</v>
      </c>
      <c r="B204" s="97" t="s">
        <v>1600</v>
      </c>
      <c r="C204" s="97" t="s">
        <v>2645</v>
      </c>
      <c r="D204" s="97" t="s">
        <v>1486</v>
      </c>
      <c r="E204" s="18">
        <v>114</v>
      </c>
    </row>
    <row r="205" spans="1:5" x14ac:dyDescent="0.15">
      <c r="A205" s="97" t="str">
        <f t="shared" si="3"/>
        <v>AgriGold6617CL</v>
      </c>
      <c r="B205" s="97" t="s">
        <v>1600</v>
      </c>
      <c r="C205" s="97" t="s">
        <v>2286</v>
      </c>
      <c r="D205" s="97" t="s">
        <v>1383</v>
      </c>
      <c r="E205" s="18">
        <v>115</v>
      </c>
    </row>
    <row r="206" spans="1:5" x14ac:dyDescent="0.15">
      <c r="A206" s="97" t="str">
        <f t="shared" si="3"/>
        <v>AgriGold6617NonGMO</v>
      </c>
      <c r="B206" s="97" t="s">
        <v>1600</v>
      </c>
      <c r="C206" s="97" t="s">
        <v>2287</v>
      </c>
      <c r="D206" s="97" t="s">
        <v>2641</v>
      </c>
      <c r="E206" s="18">
        <v>115</v>
      </c>
    </row>
    <row r="207" spans="1:5" x14ac:dyDescent="0.15">
      <c r="A207" s="97" t="str">
        <f t="shared" si="3"/>
        <v>AgriGold6622HXLL</v>
      </c>
      <c r="B207" s="97" t="s">
        <v>1600</v>
      </c>
      <c r="C207" s="97" t="s">
        <v>2288</v>
      </c>
      <c r="D207" s="97" t="s">
        <v>1485</v>
      </c>
      <c r="E207" s="18">
        <v>115</v>
      </c>
    </row>
    <row r="208" spans="1:5" x14ac:dyDescent="0.15">
      <c r="A208" s="97" t="str">
        <f t="shared" si="3"/>
        <v>AgriGold6622NonGMO</v>
      </c>
      <c r="B208" s="97" t="s">
        <v>1600</v>
      </c>
      <c r="C208" s="97" t="s">
        <v>2630</v>
      </c>
      <c r="D208" s="97" t="s">
        <v>2641</v>
      </c>
      <c r="E208" s="18">
        <v>115</v>
      </c>
    </row>
    <row r="209" spans="1:5" x14ac:dyDescent="0.15">
      <c r="A209" s="97" t="str">
        <f t="shared" si="3"/>
        <v>AgriGold6627NonGMO</v>
      </c>
      <c r="B209" s="97" t="s">
        <v>1600</v>
      </c>
      <c r="C209" s="97" t="s">
        <v>2751</v>
      </c>
      <c r="D209" s="97" t="s">
        <v>2641</v>
      </c>
      <c r="E209" s="18">
        <v>115</v>
      </c>
    </row>
    <row r="210" spans="1:5" x14ac:dyDescent="0.15">
      <c r="A210" s="97" t="str">
        <f t="shared" si="3"/>
        <v>AgriGold6627VT3</v>
      </c>
      <c r="B210" s="97" t="s">
        <v>1600</v>
      </c>
      <c r="C210" s="97" t="s">
        <v>2752</v>
      </c>
      <c r="D210" s="97" t="s">
        <v>1487</v>
      </c>
      <c r="E210" s="18">
        <v>115</v>
      </c>
    </row>
    <row r="211" spans="1:5" x14ac:dyDescent="0.15">
      <c r="A211" s="97" t="str">
        <f t="shared" si="3"/>
        <v>AgriGold6632BtCL</v>
      </c>
      <c r="B211" s="97" t="s">
        <v>1600</v>
      </c>
      <c r="C211" s="97" t="s">
        <v>2646</v>
      </c>
      <c r="D211" s="97" t="s">
        <v>247</v>
      </c>
      <c r="E211" s="18">
        <v>115</v>
      </c>
    </row>
    <row r="212" spans="1:5" x14ac:dyDescent="0.15">
      <c r="A212" s="97" t="str">
        <f t="shared" si="3"/>
        <v>AgriGold6632CL</v>
      </c>
      <c r="B212" s="97" t="s">
        <v>1600</v>
      </c>
      <c r="C212" s="97" t="s">
        <v>488</v>
      </c>
      <c r="D212" s="97" t="s">
        <v>1383</v>
      </c>
      <c r="E212" s="18">
        <v>115</v>
      </c>
    </row>
    <row r="213" spans="1:5" x14ac:dyDescent="0.15">
      <c r="A213" s="97" t="str">
        <f t="shared" si="3"/>
        <v>AgriGold6632NonGMO</v>
      </c>
      <c r="B213" s="97" t="s">
        <v>1600</v>
      </c>
      <c r="C213" s="97" t="s">
        <v>882</v>
      </c>
      <c r="D213" s="97" t="s">
        <v>2641</v>
      </c>
      <c r="E213" s="18">
        <v>115</v>
      </c>
    </row>
    <row r="214" spans="1:5" x14ac:dyDescent="0.15">
      <c r="A214" s="97" t="str">
        <f t="shared" si="3"/>
        <v>AgriGold6632NonGMO</v>
      </c>
      <c r="B214" s="97" t="s">
        <v>1600</v>
      </c>
      <c r="C214" s="97" t="s">
        <v>882</v>
      </c>
      <c r="D214" s="97" t="s">
        <v>2641</v>
      </c>
      <c r="E214" s="18">
        <v>115</v>
      </c>
    </row>
    <row r="215" spans="1:5" x14ac:dyDescent="0.15">
      <c r="A215" s="97" t="str">
        <f t="shared" si="3"/>
        <v>AgriGold6632VT3</v>
      </c>
      <c r="B215" s="97" t="s">
        <v>1600</v>
      </c>
      <c r="C215" s="97" t="s">
        <v>2647</v>
      </c>
      <c r="D215" s="97" t="s">
        <v>1487</v>
      </c>
      <c r="E215" s="18">
        <v>115</v>
      </c>
    </row>
    <row r="216" spans="1:5" x14ac:dyDescent="0.15">
      <c r="A216" s="97" t="str">
        <f t="shared" si="3"/>
        <v>AgriGold6632VT3Pro</v>
      </c>
      <c r="B216" s="97" t="s">
        <v>1600</v>
      </c>
      <c r="C216" s="97" t="s">
        <v>489</v>
      </c>
      <c r="D216" s="97" t="s">
        <v>490</v>
      </c>
      <c r="E216" s="18">
        <v>115</v>
      </c>
    </row>
    <row r="217" spans="1:5" x14ac:dyDescent="0.15">
      <c r="A217" s="97" t="str">
        <f t="shared" si="3"/>
        <v>AgriGold6633Bt</v>
      </c>
      <c r="B217" s="97" t="s">
        <v>1600</v>
      </c>
      <c r="C217" s="97" t="s">
        <v>2753</v>
      </c>
      <c r="D217" s="97" t="s">
        <v>1492</v>
      </c>
      <c r="E217" s="18">
        <v>115</v>
      </c>
    </row>
    <row r="218" spans="1:5" x14ac:dyDescent="0.15">
      <c r="A218" s="97" t="str">
        <f t="shared" si="3"/>
        <v>AgriGold6633Bt CK</v>
      </c>
      <c r="B218" s="97" t="s">
        <v>1600</v>
      </c>
      <c r="C218" s="97" t="s">
        <v>883</v>
      </c>
      <c r="D218" s="97" t="s">
        <v>1492</v>
      </c>
      <c r="E218" s="18">
        <v>115</v>
      </c>
    </row>
    <row r="219" spans="1:5" x14ac:dyDescent="0.15">
      <c r="A219" s="97" t="str">
        <f t="shared" si="3"/>
        <v>AgriGold6633BtRR</v>
      </c>
      <c r="B219" s="97" t="s">
        <v>1600</v>
      </c>
      <c r="C219" s="97" t="s">
        <v>2754</v>
      </c>
      <c r="D219" s="97" t="s">
        <v>1488</v>
      </c>
      <c r="E219" s="18">
        <v>115</v>
      </c>
    </row>
    <row r="220" spans="1:5" x14ac:dyDescent="0.15">
      <c r="A220" s="97" t="str">
        <f t="shared" si="3"/>
        <v>AgriGold6633BtRW</v>
      </c>
      <c r="B220" s="97" t="s">
        <v>1600</v>
      </c>
      <c r="C220" s="97" t="s">
        <v>2755</v>
      </c>
      <c r="D220" s="97" t="s">
        <v>1484</v>
      </c>
      <c r="E220" s="18">
        <v>115</v>
      </c>
    </row>
    <row r="221" spans="1:5" x14ac:dyDescent="0.15">
      <c r="A221" s="97" t="str">
        <f t="shared" si="3"/>
        <v>AgriGold6633CL</v>
      </c>
      <c r="B221" s="97" t="s">
        <v>1600</v>
      </c>
      <c r="C221" s="97" t="s">
        <v>2756</v>
      </c>
      <c r="D221" s="97" t="s">
        <v>1383</v>
      </c>
      <c r="E221" s="18">
        <v>115</v>
      </c>
    </row>
    <row r="222" spans="1:5" x14ac:dyDescent="0.15">
      <c r="A222" s="97" t="str">
        <f t="shared" si="3"/>
        <v>AgriGold6633NonGMO</v>
      </c>
      <c r="B222" s="97" t="s">
        <v>1600</v>
      </c>
      <c r="C222" s="97" t="s">
        <v>2757</v>
      </c>
      <c r="D222" s="97" t="s">
        <v>2641</v>
      </c>
      <c r="E222" s="18">
        <v>115</v>
      </c>
    </row>
    <row r="223" spans="1:5" x14ac:dyDescent="0.15">
      <c r="A223" s="97" t="str">
        <f t="shared" si="3"/>
        <v>AgriGold6633NonGMO</v>
      </c>
      <c r="B223" s="97" t="s">
        <v>1600</v>
      </c>
      <c r="C223" s="97" t="s">
        <v>2757</v>
      </c>
      <c r="D223" s="97" t="s">
        <v>2641</v>
      </c>
      <c r="E223" s="18">
        <v>115</v>
      </c>
    </row>
    <row r="224" spans="1:5" x14ac:dyDescent="0.15">
      <c r="A224" s="97" t="str">
        <f t="shared" si="3"/>
        <v>AgriGold6633VT3</v>
      </c>
      <c r="B224" s="97" t="s">
        <v>1600</v>
      </c>
      <c r="C224" s="97" t="s">
        <v>2758</v>
      </c>
      <c r="D224" s="97" t="s">
        <v>1487</v>
      </c>
      <c r="E224" s="18">
        <v>115</v>
      </c>
    </row>
    <row r="225" spans="1:5" x14ac:dyDescent="0.15">
      <c r="A225" s="97" t="str">
        <f t="shared" si="3"/>
        <v>AgriGold6633VT3 Twin</v>
      </c>
      <c r="B225" s="97" t="s">
        <v>1600</v>
      </c>
      <c r="C225" s="97" t="s">
        <v>884</v>
      </c>
      <c r="D225" s="97" t="s">
        <v>1487</v>
      </c>
      <c r="E225" s="18">
        <v>115</v>
      </c>
    </row>
    <row r="226" spans="1:5" x14ac:dyDescent="0.15">
      <c r="A226" s="97" t="str">
        <f t="shared" si="3"/>
        <v>AgriGold6639BtRR</v>
      </c>
      <c r="B226" s="97" t="s">
        <v>1600</v>
      </c>
      <c r="C226" s="97" t="s">
        <v>2759</v>
      </c>
      <c r="D226" s="97" t="s">
        <v>1488</v>
      </c>
      <c r="E226" s="18">
        <v>115</v>
      </c>
    </row>
    <row r="227" spans="1:5" x14ac:dyDescent="0.15">
      <c r="A227" s="97" t="str">
        <f t="shared" si="3"/>
        <v>AgriGold6639VT3</v>
      </c>
      <c r="B227" s="97" t="s">
        <v>1600</v>
      </c>
      <c r="C227" s="97" t="s">
        <v>2760</v>
      </c>
      <c r="D227" s="97" t="s">
        <v>1487</v>
      </c>
      <c r="E227" s="18">
        <v>115</v>
      </c>
    </row>
    <row r="228" spans="1:5" x14ac:dyDescent="0.15">
      <c r="A228" s="97" t="str">
        <f t="shared" si="3"/>
        <v>AgriGold6639VT3 Twin</v>
      </c>
      <c r="B228" s="97" t="s">
        <v>1600</v>
      </c>
      <c r="C228" s="97" t="s">
        <v>885</v>
      </c>
      <c r="D228" s="97" t="s">
        <v>1488</v>
      </c>
      <c r="E228" s="18">
        <v>15</v>
      </c>
    </row>
    <row r="229" spans="1:5" x14ac:dyDescent="0.15">
      <c r="A229" s="97" t="str">
        <f t="shared" si="3"/>
        <v>AgriGold6647CL</v>
      </c>
      <c r="B229" s="97" t="s">
        <v>1600</v>
      </c>
      <c r="C229" s="97" t="s">
        <v>2761</v>
      </c>
      <c r="D229" s="97" t="s">
        <v>1383</v>
      </c>
      <c r="E229" s="18">
        <v>115</v>
      </c>
    </row>
    <row r="230" spans="1:5" x14ac:dyDescent="0.15">
      <c r="A230" s="97" t="str">
        <f t="shared" si="3"/>
        <v>AgriGold6647RR</v>
      </c>
      <c r="B230" s="97" t="s">
        <v>1600</v>
      </c>
      <c r="C230" s="97" t="s">
        <v>2762</v>
      </c>
      <c r="D230" s="97" t="s">
        <v>1786</v>
      </c>
      <c r="E230" s="18">
        <v>115</v>
      </c>
    </row>
    <row r="231" spans="1:5" x14ac:dyDescent="0.15">
      <c r="A231" s="97" t="str">
        <f t="shared" si="3"/>
        <v>AgriGold6710BtCL</v>
      </c>
      <c r="B231" s="97" t="s">
        <v>1600</v>
      </c>
      <c r="C231" s="97" t="s">
        <v>2763</v>
      </c>
      <c r="D231" s="97" t="s">
        <v>247</v>
      </c>
      <c r="E231" s="18">
        <v>117</v>
      </c>
    </row>
    <row r="232" spans="1:5" x14ac:dyDescent="0.15">
      <c r="A232" s="97" t="str">
        <f t="shared" si="3"/>
        <v>AgriGold6710BtRR</v>
      </c>
      <c r="B232" s="97" t="s">
        <v>1600</v>
      </c>
      <c r="C232" s="97" t="s">
        <v>2764</v>
      </c>
      <c r="D232" s="97" t="s">
        <v>1488</v>
      </c>
      <c r="E232" s="18">
        <v>117</v>
      </c>
    </row>
    <row r="233" spans="1:5" x14ac:dyDescent="0.15">
      <c r="A233" s="97" t="str">
        <f t="shared" si="3"/>
        <v>AgriGoldCK 6325VT3</v>
      </c>
      <c r="B233" s="97" t="s">
        <v>1600</v>
      </c>
      <c r="C233" s="97" t="s">
        <v>387</v>
      </c>
      <c r="D233" s="97" t="s">
        <v>1487</v>
      </c>
      <c r="E233" s="18">
        <v>103</v>
      </c>
    </row>
    <row r="234" spans="1:5" x14ac:dyDescent="0.15">
      <c r="A234" s="97" t="str">
        <f t="shared" si="3"/>
        <v>AgSource0C213</v>
      </c>
      <c r="B234" s="97" t="s">
        <v>1599</v>
      </c>
      <c r="C234" s="97" t="s">
        <v>3286</v>
      </c>
      <c r="D234" s="97" t="s">
        <v>1492</v>
      </c>
      <c r="E234" s="18">
        <v>113</v>
      </c>
    </row>
    <row r="235" spans="1:5" x14ac:dyDescent="0.15">
      <c r="A235" s="97" t="str">
        <f t="shared" si="3"/>
        <v>AgSource0C213</v>
      </c>
      <c r="B235" s="97" t="s">
        <v>1599</v>
      </c>
      <c r="C235" s="97" t="s">
        <v>3286</v>
      </c>
      <c r="D235" s="97" t="s">
        <v>1492</v>
      </c>
      <c r="E235" s="18">
        <v>113</v>
      </c>
    </row>
    <row r="236" spans="1:5" x14ac:dyDescent="0.15">
      <c r="A236" s="97" t="str">
        <f t="shared" si="3"/>
        <v>AgSource0C213</v>
      </c>
      <c r="B236" s="97" t="s">
        <v>1599</v>
      </c>
      <c r="C236" s="97" t="s">
        <v>3286</v>
      </c>
      <c r="D236" s="97" t="s">
        <v>1492</v>
      </c>
      <c r="E236" s="18">
        <v>113</v>
      </c>
    </row>
    <row r="237" spans="1:5" x14ac:dyDescent="0.15">
      <c r="A237" s="97" t="str">
        <f t="shared" si="3"/>
        <v>AgSource1X112</v>
      </c>
      <c r="B237" s="97" t="s">
        <v>1599</v>
      </c>
      <c r="C237" s="97" t="s">
        <v>3294</v>
      </c>
      <c r="D237" s="97" t="s">
        <v>1788</v>
      </c>
      <c r="E237" s="18">
        <v>112</v>
      </c>
    </row>
    <row r="238" spans="1:5" x14ac:dyDescent="0.15">
      <c r="A238" s="97" t="str">
        <f t="shared" si="3"/>
        <v>AgSource1X112</v>
      </c>
      <c r="B238" s="97" t="s">
        <v>1599</v>
      </c>
      <c r="C238" s="97" t="s">
        <v>3294</v>
      </c>
      <c r="D238" s="97" t="s">
        <v>1788</v>
      </c>
      <c r="E238" s="18">
        <v>112</v>
      </c>
    </row>
    <row r="239" spans="1:5" x14ac:dyDescent="0.15">
      <c r="A239" s="97" t="str">
        <f t="shared" si="3"/>
        <v>AgSource1X112</v>
      </c>
      <c r="B239" s="97" t="s">
        <v>1599</v>
      </c>
      <c r="C239" s="97" t="s">
        <v>3294</v>
      </c>
      <c r="D239" s="97" t="s">
        <v>1788</v>
      </c>
      <c r="E239" s="18">
        <v>112</v>
      </c>
    </row>
    <row r="240" spans="1:5" x14ac:dyDescent="0.15">
      <c r="A240" s="97" t="str">
        <f t="shared" si="3"/>
        <v>AgSource1X201HXT/LL</v>
      </c>
      <c r="B240" s="97" t="s">
        <v>1599</v>
      </c>
      <c r="C240" s="97" t="s">
        <v>886</v>
      </c>
      <c r="D240" s="97" t="s">
        <v>1788</v>
      </c>
      <c r="E240" s="18">
        <v>101</v>
      </c>
    </row>
    <row r="241" spans="1:5" x14ac:dyDescent="0.15">
      <c r="A241" s="97" t="str">
        <f t="shared" si="3"/>
        <v>AgSource1X606</v>
      </c>
      <c r="B241" s="97" t="s">
        <v>1599</v>
      </c>
      <c r="C241" s="97" t="s">
        <v>3297</v>
      </c>
      <c r="D241" s="97" t="s">
        <v>1788</v>
      </c>
      <c r="E241" s="18">
        <v>106</v>
      </c>
    </row>
    <row r="242" spans="1:5" x14ac:dyDescent="0.15">
      <c r="A242" s="97" t="str">
        <f t="shared" si="3"/>
        <v>AgSource3C007RR/YGCB</v>
      </c>
      <c r="B242" s="97" t="s">
        <v>1599</v>
      </c>
      <c r="C242" s="97" t="s">
        <v>887</v>
      </c>
      <c r="D242" s="97" t="s">
        <v>1488</v>
      </c>
      <c r="E242" s="18">
        <v>107</v>
      </c>
    </row>
    <row r="243" spans="1:5" x14ac:dyDescent="0.15">
      <c r="A243" s="97" t="str">
        <f t="shared" si="3"/>
        <v>AgSource3P302RR/YGPL</v>
      </c>
      <c r="B243" s="97" t="s">
        <v>1599</v>
      </c>
      <c r="C243" s="97" t="s">
        <v>888</v>
      </c>
      <c r="D243" s="97" t="s">
        <v>1486</v>
      </c>
      <c r="E243" s="18">
        <v>102</v>
      </c>
    </row>
    <row r="244" spans="1:5" x14ac:dyDescent="0.15">
      <c r="A244" s="97" t="str">
        <f t="shared" si="3"/>
        <v>AgSource3P302RR/YGPL</v>
      </c>
      <c r="B244" s="97" t="s">
        <v>1599</v>
      </c>
      <c r="C244" s="97" t="s">
        <v>888</v>
      </c>
      <c r="D244" s="97" t="s">
        <v>1486</v>
      </c>
      <c r="E244" s="18">
        <v>102</v>
      </c>
    </row>
    <row r="245" spans="1:5" x14ac:dyDescent="0.15">
      <c r="A245" s="97" t="str">
        <f t="shared" si="3"/>
        <v>AgSource3P400</v>
      </c>
      <c r="B245" s="97" t="s">
        <v>1599</v>
      </c>
      <c r="C245" s="97" t="s">
        <v>35</v>
      </c>
      <c r="D245" s="97" t="s">
        <v>1486</v>
      </c>
      <c r="E245" s="18">
        <v>100</v>
      </c>
    </row>
    <row r="246" spans="1:5" x14ac:dyDescent="0.15">
      <c r="A246" s="97" t="str">
        <f t="shared" si="3"/>
        <v>AgSource3P494</v>
      </c>
      <c r="B246" s="97" t="s">
        <v>1599</v>
      </c>
      <c r="C246" s="97" t="s">
        <v>36</v>
      </c>
      <c r="D246" s="97" t="s">
        <v>1486</v>
      </c>
      <c r="E246" s="18">
        <v>94</v>
      </c>
    </row>
    <row r="247" spans="1:5" x14ac:dyDescent="0.15">
      <c r="A247" s="97" t="str">
        <f t="shared" si="3"/>
        <v>AgSource3P595</v>
      </c>
      <c r="B247" s="97" t="s">
        <v>1599</v>
      </c>
      <c r="C247" s="97" t="s">
        <v>37</v>
      </c>
      <c r="D247" s="97" t="s">
        <v>1486</v>
      </c>
      <c r="E247" s="18">
        <v>95</v>
      </c>
    </row>
    <row r="248" spans="1:5" x14ac:dyDescent="0.15">
      <c r="A248" s="97" t="str">
        <f t="shared" si="3"/>
        <v>AgSource3P616</v>
      </c>
      <c r="B248" s="97" t="s">
        <v>1599</v>
      </c>
      <c r="C248" s="97" t="s">
        <v>2553</v>
      </c>
      <c r="D248" s="97" t="s">
        <v>1486</v>
      </c>
      <c r="E248" s="18">
        <v>116</v>
      </c>
    </row>
    <row r="249" spans="1:5" x14ac:dyDescent="0.15">
      <c r="A249" s="97" t="str">
        <f t="shared" si="3"/>
        <v>AgSource3P703</v>
      </c>
      <c r="B249" s="97" t="s">
        <v>1599</v>
      </c>
      <c r="C249" s="97" t="s">
        <v>2554</v>
      </c>
      <c r="D249" s="97" t="s">
        <v>1486</v>
      </c>
      <c r="E249" s="18">
        <v>103</v>
      </c>
    </row>
    <row r="250" spans="1:5" x14ac:dyDescent="0.15">
      <c r="A250" s="97" t="str">
        <f t="shared" si="3"/>
        <v>AgSource3P913</v>
      </c>
      <c r="B250" s="97" t="s">
        <v>1599</v>
      </c>
      <c r="C250" s="97" t="s">
        <v>2555</v>
      </c>
      <c r="D250" s="97" t="s">
        <v>1486</v>
      </c>
      <c r="E250" s="18">
        <v>113</v>
      </c>
    </row>
    <row r="251" spans="1:5" x14ac:dyDescent="0.15">
      <c r="A251" s="97" t="str">
        <f t="shared" si="3"/>
        <v>AgSource3T009</v>
      </c>
      <c r="B251" s="97" t="s">
        <v>1599</v>
      </c>
      <c r="C251" s="97" t="s">
        <v>2556</v>
      </c>
      <c r="D251" s="97" t="s">
        <v>1487</v>
      </c>
      <c r="E251" s="18">
        <v>109</v>
      </c>
    </row>
    <row r="252" spans="1:5" x14ac:dyDescent="0.15">
      <c r="A252" s="97" t="str">
        <f t="shared" si="3"/>
        <v>AgSource3T098</v>
      </c>
      <c r="B252" s="97" t="s">
        <v>1599</v>
      </c>
      <c r="C252" s="97" t="s">
        <v>2557</v>
      </c>
      <c r="D252" s="97" t="s">
        <v>1487</v>
      </c>
      <c r="E252" s="18">
        <v>98</v>
      </c>
    </row>
    <row r="253" spans="1:5" x14ac:dyDescent="0.15">
      <c r="A253" s="97" t="str">
        <f t="shared" si="3"/>
        <v>AgSource3T099VT3</v>
      </c>
      <c r="B253" s="97" t="s">
        <v>1599</v>
      </c>
      <c r="C253" s="97" t="s">
        <v>889</v>
      </c>
      <c r="D253" s="97" t="s">
        <v>1487</v>
      </c>
      <c r="E253" s="18">
        <v>99</v>
      </c>
    </row>
    <row r="254" spans="1:5" x14ac:dyDescent="0.15">
      <c r="A254" s="97" t="str">
        <f t="shared" si="3"/>
        <v>AgSource3T110</v>
      </c>
      <c r="B254" s="97" t="s">
        <v>1599</v>
      </c>
      <c r="C254" s="97" t="s">
        <v>890</v>
      </c>
      <c r="D254" s="97" t="s">
        <v>1487</v>
      </c>
      <c r="E254" s="18">
        <v>110</v>
      </c>
    </row>
    <row r="255" spans="1:5" x14ac:dyDescent="0.15">
      <c r="A255" s="97" t="str">
        <f t="shared" si="3"/>
        <v>AgSource3T213VT3</v>
      </c>
      <c r="B255" s="97" t="s">
        <v>1599</v>
      </c>
      <c r="C255" s="97" t="s">
        <v>891</v>
      </c>
      <c r="D255" s="97" t="s">
        <v>1487</v>
      </c>
      <c r="E255" s="18">
        <v>113</v>
      </c>
    </row>
    <row r="256" spans="1:5" x14ac:dyDescent="0.15">
      <c r="A256" s="97" t="str">
        <f t="shared" si="3"/>
        <v>AgSource3T302VT3</v>
      </c>
      <c r="B256" s="97" t="s">
        <v>1599</v>
      </c>
      <c r="C256" s="97" t="s">
        <v>892</v>
      </c>
      <c r="D256" s="97" t="s">
        <v>1487</v>
      </c>
      <c r="E256" s="18">
        <v>102</v>
      </c>
    </row>
    <row r="257" spans="1:5" x14ac:dyDescent="0.15">
      <c r="A257" s="97" t="str">
        <f t="shared" si="3"/>
        <v>AgSource3T303</v>
      </c>
      <c r="B257" s="97" t="s">
        <v>1599</v>
      </c>
      <c r="C257" s="97" t="s">
        <v>2560</v>
      </c>
      <c r="D257" s="97" t="s">
        <v>1487</v>
      </c>
      <c r="E257" s="18">
        <v>103</v>
      </c>
    </row>
    <row r="258" spans="1:5" x14ac:dyDescent="0.15">
      <c r="A258" s="97" t="str">
        <f t="shared" ref="A258:A321" si="4">B258&amp;C258</f>
        <v>AgSource3T310</v>
      </c>
      <c r="B258" s="97" t="s">
        <v>1599</v>
      </c>
      <c r="C258" s="97" t="s">
        <v>2561</v>
      </c>
      <c r="D258" s="97" t="s">
        <v>1487</v>
      </c>
      <c r="E258" s="18">
        <v>110</v>
      </c>
    </row>
    <row r="259" spans="1:5" x14ac:dyDescent="0.15">
      <c r="A259" s="97" t="str">
        <f t="shared" si="4"/>
        <v>AgSource3T315</v>
      </c>
      <c r="B259" s="97" t="s">
        <v>1599</v>
      </c>
      <c r="C259" s="97" t="s">
        <v>893</v>
      </c>
      <c r="D259" s="97" t="s">
        <v>1487</v>
      </c>
      <c r="E259" s="18">
        <v>115</v>
      </c>
    </row>
    <row r="260" spans="1:5" x14ac:dyDescent="0.15">
      <c r="A260" s="97" t="str">
        <f t="shared" si="4"/>
        <v>AgSource3T393</v>
      </c>
      <c r="B260" s="97" t="s">
        <v>1599</v>
      </c>
      <c r="C260" s="97" t="s">
        <v>2562</v>
      </c>
      <c r="D260" s="97" t="s">
        <v>1487</v>
      </c>
      <c r="E260" s="18">
        <v>93</v>
      </c>
    </row>
    <row r="261" spans="1:5" x14ac:dyDescent="0.15">
      <c r="A261" s="97" t="str">
        <f t="shared" si="4"/>
        <v>AgSource3T405</v>
      </c>
      <c r="B261" s="97" t="s">
        <v>1599</v>
      </c>
      <c r="C261" s="97" t="s">
        <v>2563</v>
      </c>
      <c r="D261" s="97" t="s">
        <v>1487</v>
      </c>
      <c r="E261" s="18">
        <v>105</v>
      </c>
    </row>
    <row r="262" spans="1:5" x14ac:dyDescent="0.15">
      <c r="A262" s="97" t="str">
        <f t="shared" si="4"/>
        <v>AgSource3T409</v>
      </c>
      <c r="B262" s="97" t="s">
        <v>1599</v>
      </c>
      <c r="C262" s="97" t="s">
        <v>2564</v>
      </c>
      <c r="D262" s="97" t="s">
        <v>1487</v>
      </c>
      <c r="E262" s="18">
        <v>109</v>
      </c>
    </row>
    <row r="263" spans="1:5" x14ac:dyDescent="0.15">
      <c r="A263" s="97" t="str">
        <f t="shared" si="4"/>
        <v>AgSource3T808</v>
      </c>
      <c r="B263" s="97" t="s">
        <v>1599</v>
      </c>
      <c r="C263" s="97" t="s">
        <v>2565</v>
      </c>
      <c r="D263" s="97" t="s">
        <v>1487</v>
      </c>
      <c r="E263" s="18">
        <v>108</v>
      </c>
    </row>
    <row r="264" spans="1:5" x14ac:dyDescent="0.15">
      <c r="A264" s="97" t="str">
        <f t="shared" si="4"/>
        <v>AgSource3T808</v>
      </c>
      <c r="B264" s="97" t="s">
        <v>1599</v>
      </c>
      <c r="C264" s="97" t="s">
        <v>2565</v>
      </c>
      <c r="D264" s="97" t="s">
        <v>1487</v>
      </c>
      <c r="E264" s="18">
        <v>108</v>
      </c>
    </row>
    <row r="265" spans="1:5" x14ac:dyDescent="0.15">
      <c r="A265" s="97" t="str">
        <f t="shared" si="4"/>
        <v>AgSource3T808</v>
      </c>
      <c r="B265" s="97" t="s">
        <v>1599</v>
      </c>
      <c r="C265" s="97" t="s">
        <v>2565</v>
      </c>
      <c r="D265" s="97" t="s">
        <v>1487</v>
      </c>
      <c r="E265" s="18">
        <v>108</v>
      </c>
    </row>
    <row r="266" spans="1:5" x14ac:dyDescent="0.15">
      <c r="A266" s="97" t="str">
        <f t="shared" si="4"/>
        <v>AgSource3U313</v>
      </c>
      <c r="B266" s="97" t="s">
        <v>1599</v>
      </c>
      <c r="C266" s="97" t="s">
        <v>2566</v>
      </c>
      <c r="D266" s="97" t="s">
        <v>1785</v>
      </c>
      <c r="E266" s="18">
        <v>113</v>
      </c>
    </row>
    <row r="267" spans="1:5" x14ac:dyDescent="0.15">
      <c r="A267" s="97" t="str">
        <f t="shared" si="4"/>
        <v>AgSource5B887</v>
      </c>
      <c r="B267" s="97" t="s">
        <v>1599</v>
      </c>
      <c r="C267" s="97" t="s">
        <v>2567</v>
      </c>
      <c r="D267" s="97" t="s">
        <v>2568</v>
      </c>
      <c r="E267" s="18">
        <v>87</v>
      </c>
    </row>
    <row r="268" spans="1:5" x14ac:dyDescent="0.15">
      <c r="A268" s="97" t="str">
        <f t="shared" si="4"/>
        <v>AgSource5N909</v>
      </c>
      <c r="B268" s="97" t="s">
        <v>1599</v>
      </c>
      <c r="C268" s="97" t="s">
        <v>2569</v>
      </c>
      <c r="D268" s="97" t="s">
        <v>2570</v>
      </c>
      <c r="E268" s="18">
        <v>109</v>
      </c>
    </row>
    <row r="269" spans="1:5" x14ac:dyDescent="0.15">
      <c r="A269" s="97" t="str">
        <f t="shared" si="4"/>
        <v>AgSourceA6056</v>
      </c>
      <c r="B269" s="97" t="s">
        <v>1599</v>
      </c>
      <c r="C269" s="97" t="s">
        <v>2571</v>
      </c>
      <c r="D269" s="97" t="s">
        <v>1488</v>
      </c>
      <c r="E269" s="18">
        <v>112</v>
      </c>
    </row>
    <row r="270" spans="1:5" x14ac:dyDescent="0.15">
      <c r="A270" s="97" t="str">
        <f t="shared" si="4"/>
        <v>AgSourceA6061</v>
      </c>
      <c r="B270" s="97" t="s">
        <v>1599</v>
      </c>
      <c r="C270" s="97" t="s">
        <v>2572</v>
      </c>
      <c r="D270" s="97" t="s">
        <v>1786</v>
      </c>
      <c r="E270" s="18">
        <v>110</v>
      </c>
    </row>
    <row r="271" spans="1:5" x14ac:dyDescent="0.15">
      <c r="A271" s="97" t="str">
        <f t="shared" si="4"/>
        <v>AgSourceA606T</v>
      </c>
      <c r="B271" s="97" t="s">
        <v>1599</v>
      </c>
      <c r="C271" s="97" t="s">
        <v>2573</v>
      </c>
      <c r="D271" s="97" t="s">
        <v>1486</v>
      </c>
      <c r="E271" s="18">
        <v>110</v>
      </c>
    </row>
    <row r="272" spans="1:5" x14ac:dyDescent="0.15">
      <c r="A272" s="97" t="str">
        <f t="shared" si="4"/>
        <v>AgSourceA6233</v>
      </c>
      <c r="B272" s="97" t="s">
        <v>1599</v>
      </c>
      <c r="C272" s="97" t="s">
        <v>2574</v>
      </c>
      <c r="D272" s="97" t="s">
        <v>1492</v>
      </c>
      <c r="E272" s="18">
        <v>112</v>
      </c>
    </row>
    <row r="273" spans="1:5" x14ac:dyDescent="0.15">
      <c r="A273" s="97" t="str">
        <f t="shared" si="4"/>
        <v>AgSourceA6841</v>
      </c>
      <c r="B273" s="97" t="s">
        <v>1599</v>
      </c>
      <c r="C273" s="97" t="s">
        <v>2575</v>
      </c>
      <c r="D273" s="97" t="s">
        <v>1786</v>
      </c>
      <c r="E273" s="18">
        <v>112</v>
      </c>
    </row>
    <row r="274" spans="1:5" x14ac:dyDescent="0.15">
      <c r="A274" s="97" t="str">
        <f t="shared" si="4"/>
        <v>AgSourceA6846</v>
      </c>
      <c r="B274" s="97" t="s">
        <v>1599</v>
      </c>
      <c r="C274" s="97" t="s">
        <v>2576</v>
      </c>
      <c r="D274" s="97" t="s">
        <v>1488</v>
      </c>
      <c r="E274" s="18">
        <v>112</v>
      </c>
    </row>
    <row r="275" spans="1:5" x14ac:dyDescent="0.15">
      <c r="A275" s="97" t="str">
        <f t="shared" si="4"/>
        <v>AgSourceA684T</v>
      </c>
      <c r="B275" s="97" t="s">
        <v>1599</v>
      </c>
      <c r="C275" s="97" t="s">
        <v>2577</v>
      </c>
      <c r="D275" s="97" t="s">
        <v>1486</v>
      </c>
      <c r="E275" s="18">
        <v>112</v>
      </c>
    </row>
    <row r="276" spans="1:5" x14ac:dyDescent="0.15">
      <c r="A276" s="97" t="str">
        <f t="shared" si="4"/>
        <v>AgVenture5480V3R</v>
      </c>
      <c r="B276" s="97" t="s">
        <v>2648</v>
      </c>
      <c r="C276" s="97" t="s">
        <v>894</v>
      </c>
      <c r="D276" s="97" t="s">
        <v>1487</v>
      </c>
      <c r="E276" s="18">
        <v>98</v>
      </c>
    </row>
    <row r="277" spans="1:5" x14ac:dyDescent="0.15">
      <c r="A277" s="97" t="str">
        <f t="shared" si="4"/>
        <v>AgVenture5677VBW</v>
      </c>
      <c r="B277" s="97" t="s">
        <v>2648</v>
      </c>
      <c r="C277" s="97" t="s">
        <v>895</v>
      </c>
      <c r="D277" s="97" t="s">
        <v>1487</v>
      </c>
      <c r="E277" s="18">
        <v>99</v>
      </c>
    </row>
    <row r="278" spans="1:5" x14ac:dyDescent="0.15">
      <c r="A278" s="97" t="str">
        <f t="shared" si="4"/>
        <v>AgVenture6518VBW</v>
      </c>
      <c r="B278" s="97" t="s">
        <v>2648</v>
      </c>
      <c r="C278" s="97" t="s">
        <v>2649</v>
      </c>
      <c r="D278" s="97" t="s">
        <v>1487</v>
      </c>
      <c r="E278" s="18">
        <v>105</v>
      </c>
    </row>
    <row r="279" spans="1:5" x14ac:dyDescent="0.15">
      <c r="A279" s="97" t="str">
        <f t="shared" si="4"/>
        <v>AgVenture6890YPRR</v>
      </c>
      <c r="B279" s="97" t="s">
        <v>2648</v>
      </c>
      <c r="C279" s="97" t="s">
        <v>2650</v>
      </c>
      <c r="D279" s="97" t="s">
        <v>1486</v>
      </c>
      <c r="E279" s="18">
        <v>104</v>
      </c>
    </row>
    <row r="280" spans="1:5" x14ac:dyDescent="0.15">
      <c r="A280" s="97" t="str">
        <f t="shared" si="4"/>
        <v>AgVenture6993VBW</v>
      </c>
      <c r="B280" s="97" t="s">
        <v>2648</v>
      </c>
      <c r="C280" s="97" t="s">
        <v>896</v>
      </c>
      <c r="D280" s="97" t="s">
        <v>1487</v>
      </c>
      <c r="E280" s="18">
        <v>105</v>
      </c>
    </row>
    <row r="281" spans="1:5" x14ac:dyDescent="0.15">
      <c r="A281" s="97" t="str">
        <f t="shared" si="4"/>
        <v>AgVenture699CB</v>
      </c>
      <c r="B281" s="97" t="s">
        <v>2648</v>
      </c>
      <c r="C281" s="97" t="s">
        <v>2651</v>
      </c>
      <c r="D281" s="97" t="s">
        <v>1492</v>
      </c>
      <c r="E281" s="18">
        <v>108</v>
      </c>
    </row>
    <row r="282" spans="1:5" x14ac:dyDescent="0.15">
      <c r="A282" s="97" t="str">
        <f t="shared" si="4"/>
        <v>AgVenture699CBRW</v>
      </c>
      <c r="B282" s="97" t="s">
        <v>2648</v>
      </c>
      <c r="C282" s="97" t="s">
        <v>2652</v>
      </c>
      <c r="D282" s="97" t="s">
        <v>1484</v>
      </c>
      <c r="E282" s="18">
        <v>108</v>
      </c>
    </row>
    <row r="283" spans="1:5" x14ac:dyDescent="0.15">
      <c r="A283" s="97" t="str">
        <f t="shared" si="4"/>
        <v>AgVenture700</v>
      </c>
      <c r="B283" s="97" t="s">
        <v>2648</v>
      </c>
      <c r="C283" s="97" t="s">
        <v>2653</v>
      </c>
      <c r="D283" s="97" t="s">
        <v>2641</v>
      </c>
      <c r="E283" s="18">
        <v>108</v>
      </c>
    </row>
    <row r="284" spans="1:5" x14ac:dyDescent="0.15">
      <c r="A284" s="97" t="str">
        <f t="shared" si="4"/>
        <v>AgVenture700CBRW</v>
      </c>
      <c r="B284" s="97" t="s">
        <v>2648</v>
      </c>
      <c r="C284" s="97" t="s">
        <v>2654</v>
      </c>
      <c r="D284" s="97" t="s">
        <v>1484</v>
      </c>
      <c r="E284" s="18">
        <v>108</v>
      </c>
    </row>
    <row r="285" spans="1:5" x14ac:dyDescent="0.15">
      <c r="A285" s="97" t="str">
        <f t="shared" si="4"/>
        <v>AgVenture7102R2RW</v>
      </c>
      <c r="B285" s="97" t="s">
        <v>2648</v>
      </c>
      <c r="C285" s="97" t="s">
        <v>2655</v>
      </c>
      <c r="D285" s="97" t="s">
        <v>1489</v>
      </c>
      <c r="E285" s="18">
        <v>107</v>
      </c>
    </row>
    <row r="286" spans="1:5" x14ac:dyDescent="0.15">
      <c r="A286" s="97" t="str">
        <f t="shared" si="4"/>
        <v>AgVenture7265R2RW</v>
      </c>
      <c r="B286" s="97" t="s">
        <v>2648</v>
      </c>
      <c r="C286" s="97" t="s">
        <v>2656</v>
      </c>
      <c r="D286" s="97" t="s">
        <v>1489</v>
      </c>
      <c r="E286" s="18">
        <v>107</v>
      </c>
    </row>
    <row r="287" spans="1:5" x14ac:dyDescent="0.15">
      <c r="A287" s="97" t="str">
        <f t="shared" si="4"/>
        <v>AgVenture7313</v>
      </c>
      <c r="B287" s="97" t="s">
        <v>2648</v>
      </c>
      <c r="C287" s="97" t="s">
        <v>2657</v>
      </c>
      <c r="D287" s="97" t="s">
        <v>2641</v>
      </c>
      <c r="E287" s="18">
        <v>106</v>
      </c>
    </row>
    <row r="288" spans="1:5" x14ac:dyDescent="0.15">
      <c r="A288" s="97" t="str">
        <f t="shared" si="4"/>
        <v>AgVenture7314R2</v>
      </c>
      <c r="B288" s="97" t="s">
        <v>2648</v>
      </c>
      <c r="C288" s="97" t="s">
        <v>2658</v>
      </c>
      <c r="D288" s="97" t="s">
        <v>1786</v>
      </c>
      <c r="E288" s="18">
        <v>106</v>
      </c>
    </row>
    <row r="289" spans="1:5" x14ac:dyDescent="0.15">
      <c r="A289" s="97" t="str">
        <f t="shared" si="4"/>
        <v>AgVenture7400R2</v>
      </c>
      <c r="B289" s="97" t="s">
        <v>2648</v>
      </c>
      <c r="C289" s="97" t="s">
        <v>2659</v>
      </c>
      <c r="D289" s="97" t="s">
        <v>1786</v>
      </c>
      <c r="E289" s="18">
        <v>108</v>
      </c>
    </row>
    <row r="290" spans="1:5" x14ac:dyDescent="0.15">
      <c r="A290" s="97" t="str">
        <f t="shared" si="4"/>
        <v>AgVenture7401R2CB</v>
      </c>
      <c r="B290" s="97" t="s">
        <v>2648</v>
      </c>
      <c r="C290" s="97" t="s">
        <v>2660</v>
      </c>
      <c r="D290" s="97" t="s">
        <v>1488</v>
      </c>
      <c r="E290" s="18">
        <v>108</v>
      </c>
    </row>
    <row r="291" spans="1:5" x14ac:dyDescent="0.15">
      <c r="A291" s="97" t="str">
        <f t="shared" si="4"/>
        <v>AgVenture7516YPRR</v>
      </c>
      <c r="B291" s="97" t="s">
        <v>2648</v>
      </c>
      <c r="C291" s="97" t="s">
        <v>2661</v>
      </c>
      <c r="D291" s="97" t="s">
        <v>1486</v>
      </c>
      <c r="E291" s="18">
        <v>107</v>
      </c>
    </row>
    <row r="292" spans="1:5" x14ac:dyDescent="0.15">
      <c r="A292" s="97" t="str">
        <f t="shared" si="4"/>
        <v>AgVenture7537YPRR</v>
      </c>
      <c r="B292" s="97" t="s">
        <v>2648</v>
      </c>
      <c r="C292" s="97" t="s">
        <v>2662</v>
      </c>
      <c r="D292" s="97" t="s">
        <v>1486</v>
      </c>
      <c r="E292" s="18">
        <v>108</v>
      </c>
    </row>
    <row r="293" spans="1:5" x14ac:dyDescent="0.15">
      <c r="A293" s="97" t="str">
        <f t="shared" si="4"/>
        <v>AgVenture7597V3R</v>
      </c>
      <c r="B293" s="97" t="s">
        <v>2648</v>
      </c>
      <c r="C293" s="97" t="s">
        <v>2663</v>
      </c>
      <c r="D293" s="97" t="s">
        <v>1487</v>
      </c>
      <c r="E293" s="18">
        <v>108</v>
      </c>
    </row>
    <row r="294" spans="1:5" x14ac:dyDescent="0.15">
      <c r="A294" s="97" t="str">
        <f t="shared" si="4"/>
        <v>AgVenture7612R2</v>
      </c>
      <c r="B294" s="97" t="s">
        <v>2648</v>
      </c>
      <c r="C294" s="97" t="s">
        <v>2664</v>
      </c>
      <c r="D294" s="97" t="s">
        <v>1786</v>
      </c>
      <c r="E294" s="18">
        <v>109</v>
      </c>
    </row>
    <row r="295" spans="1:5" x14ac:dyDescent="0.15">
      <c r="A295" s="97" t="str">
        <f t="shared" si="4"/>
        <v>AgVenture7643CBRW</v>
      </c>
      <c r="B295" s="97" t="s">
        <v>2648</v>
      </c>
      <c r="C295" s="97" t="s">
        <v>2665</v>
      </c>
      <c r="D295" s="97" t="s">
        <v>1484</v>
      </c>
      <c r="E295" s="18">
        <v>109</v>
      </c>
    </row>
    <row r="296" spans="1:5" x14ac:dyDescent="0.15">
      <c r="A296" s="97" t="str">
        <f t="shared" si="4"/>
        <v>AgVenture7644YPRR</v>
      </c>
      <c r="B296" s="97" t="s">
        <v>2648</v>
      </c>
      <c r="C296" s="97" t="s">
        <v>2666</v>
      </c>
      <c r="D296" s="97" t="s">
        <v>1486</v>
      </c>
      <c r="E296" s="18">
        <v>109</v>
      </c>
    </row>
    <row r="297" spans="1:5" x14ac:dyDescent="0.15">
      <c r="A297" s="97" t="str">
        <f t="shared" si="4"/>
        <v>AgVenture7673Conv</v>
      </c>
      <c r="B297" s="97" t="s">
        <v>2648</v>
      </c>
      <c r="C297" s="97" t="s">
        <v>388</v>
      </c>
      <c r="D297" s="97" t="s">
        <v>2641</v>
      </c>
      <c r="E297" s="18">
        <v>109</v>
      </c>
    </row>
    <row r="298" spans="1:5" x14ac:dyDescent="0.15">
      <c r="A298" s="97" t="str">
        <f t="shared" si="4"/>
        <v>AgVenture7673HBW</v>
      </c>
      <c r="B298" s="97" t="s">
        <v>2648</v>
      </c>
      <c r="C298" s="97" t="s">
        <v>389</v>
      </c>
      <c r="D298" s="97" t="s">
        <v>1789</v>
      </c>
      <c r="E298" s="18">
        <v>109</v>
      </c>
    </row>
    <row r="299" spans="1:5" x14ac:dyDescent="0.15">
      <c r="A299" s="97" t="str">
        <f t="shared" si="4"/>
        <v>AgVenture7728LL</v>
      </c>
      <c r="B299" s="97" t="s">
        <v>2648</v>
      </c>
      <c r="C299" s="97" t="s">
        <v>2667</v>
      </c>
      <c r="D299" s="97" t="s">
        <v>1787</v>
      </c>
      <c r="E299" s="18">
        <v>109</v>
      </c>
    </row>
    <row r="300" spans="1:5" x14ac:dyDescent="0.15">
      <c r="A300" s="97" t="str">
        <f t="shared" si="4"/>
        <v>AgVenture777</v>
      </c>
      <c r="B300" s="97" t="s">
        <v>2648</v>
      </c>
      <c r="C300" s="97" t="s">
        <v>2668</v>
      </c>
      <c r="D300" s="97" t="s">
        <v>2641</v>
      </c>
      <c r="E300" s="18">
        <v>110</v>
      </c>
    </row>
    <row r="301" spans="1:5" x14ac:dyDescent="0.15">
      <c r="A301" s="97" t="str">
        <f t="shared" si="4"/>
        <v>AgVenture777CB</v>
      </c>
      <c r="B301" s="97" t="s">
        <v>2648</v>
      </c>
      <c r="C301" s="97" t="s">
        <v>2669</v>
      </c>
      <c r="D301" s="97" t="s">
        <v>1492</v>
      </c>
      <c r="E301" s="18">
        <v>110</v>
      </c>
    </row>
    <row r="302" spans="1:5" x14ac:dyDescent="0.15">
      <c r="A302" s="97" t="str">
        <f t="shared" si="4"/>
        <v>AgVenture777CBRW</v>
      </c>
      <c r="B302" s="97" t="s">
        <v>2648</v>
      </c>
      <c r="C302" s="97" t="s">
        <v>2670</v>
      </c>
      <c r="D302" s="97" t="s">
        <v>1484</v>
      </c>
      <c r="E302" s="18">
        <v>110</v>
      </c>
    </row>
    <row r="303" spans="1:5" x14ac:dyDescent="0.15">
      <c r="A303" s="97" t="str">
        <f t="shared" si="4"/>
        <v>AgVenture783</v>
      </c>
      <c r="B303" s="97" t="s">
        <v>2648</v>
      </c>
      <c r="C303" s="97" t="s">
        <v>2671</v>
      </c>
      <c r="D303" s="97" t="s">
        <v>2641</v>
      </c>
      <c r="E303" s="18">
        <v>110</v>
      </c>
    </row>
    <row r="304" spans="1:5" x14ac:dyDescent="0.15">
      <c r="A304" s="97" t="str">
        <f t="shared" si="4"/>
        <v>AgVenture7835VBW</v>
      </c>
      <c r="B304" s="97" t="s">
        <v>2648</v>
      </c>
      <c r="C304" s="97" t="s">
        <v>2672</v>
      </c>
      <c r="D304" s="97" t="s">
        <v>1487</v>
      </c>
      <c r="E304" s="18">
        <v>110</v>
      </c>
    </row>
    <row r="305" spans="1:5" x14ac:dyDescent="0.15">
      <c r="A305" s="97" t="str">
        <f t="shared" si="4"/>
        <v>AgVenture7835VBW</v>
      </c>
      <c r="B305" s="97" t="s">
        <v>2648</v>
      </c>
      <c r="C305" s="97" t="s">
        <v>2672</v>
      </c>
      <c r="D305" s="97" t="s">
        <v>1487</v>
      </c>
      <c r="E305" s="18">
        <v>110</v>
      </c>
    </row>
    <row r="306" spans="1:5" x14ac:dyDescent="0.15">
      <c r="A306" s="97" t="str">
        <f t="shared" si="4"/>
        <v>AgVenture783CBRW</v>
      </c>
      <c r="B306" s="97" t="s">
        <v>2648</v>
      </c>
      <c r="C306" s="97" t="s">
        <v>2673</v>
      </c>
      <c r="D306" s="97" t="s">
        <v>1484</v>
      </c>
      <c r="E306" s="18">
        <v>111</v>
      </c>
    </row>
    <row r="307" spans="1:5" x14ac:dyDescent="0.15">
      <c r="A307" s="97" t="str">
        <f t="shared" si="4"/>
        <v>AgVenture7877VBW</v>
      </c>
      <c r="B307" s="97" t="s">
        <v>2648</v>
      </c>
      <c r="C307" s="97" t="s">
        <v>2674</v>
      </c>
      <c r="D307" s="97" t="s">
        <v>1487</v>
      </c>
      <c r="E307" s="18">
        <v>110</v>
      </c>
    </row>
    <row r="308" spans="1:5" x14ac:dyDescent="0.15">
      <c r="A308" s="97" t="str">
        <f t="shared" si="4"/>
        <v>AgVenture7877YPRR</v>
      </c>
      <c r="B308" s="97" t="s">
        <v>2648</v>
      </c>
      <c r="C308" s="97" t="s">
        <v>2675</v>
      </c>
      <c r="D308" s="97" t="s">
        <v>1486</v>
      </c>
      <c r="E308" s="18">
        <v>110</v>
      </c>
    </row>
    <row r="309" spans="1:5" x14ac:dyDescent="0.15">
      <c r="A309" s="97" t="str">
        <f t="shared" si="4"/>
        <v>AgVenture7898VBW</v>
      </c>
      <c r="B309" s="97" t="s">
        <v>2648</v>
      </c>
      <c r="C309" s="97" t="s">
        <v>2676</v>
      </c>
      <c r="D309" s="97" t="s">
        <v>1487</v>
      </c>
      <c r="E309" s="18">
        <v>110</v>
      </c>
    </row>
    <row r="310" spans="1:5" x14ac:dyDescent="0.15">
      <c r="A310" s="97" t="str">
        <f t="shared" si="4"/>
        <v>AgVenture8034CB</v>
      </c>
      <c r="B310" s="97" t="s">
        <v>2648</v>
      </c>
      <c r="C310" s="97" t="s">
        <v>2677</v>
      </c>
      <c r="D310" s="97" t="s">
        <v>1492</v>
      </c>
      <c r="E310" s="18">
        <v>111</v>
      </c>
    </row>
    <row r="311" spans="1:5" x14ac:dyDescent="0.15">
      <c r="A311" s="97" t="str">
        <f t="shared" si="4"/>
        <v>AgVenture8034CBRW</v>
      </c>
      <c r="B311" s="97" t="s">
        <v>2648</v>
      </c>
      <c r="C311" s="97" t="s">
        <v>2678</v>
      </c>
      <c r="D311" s="97" t="s">
        <v>1484</v>
      </c>
      <c r="E311" s="18">
        <v>111</v>
      </c>
    </row>
    <row r="312" spans="1:5" x14ac:dyDescent="0.15">
      <c r="A312" s="97" t="str">
        <f t="shared" si="4"/>
        <v>AgVenture8036R2CB</v>
      </c>
      <c r="B312" s="97" t="s">
        <v>2648</v>
      </c>
      <c r="C312" s="97" t="s">
        <v>2679</v>
      </c>
      <c r="D312" s="97" t="s">
        <v>1488</v>
      </c>
      <c r="E312" s="18">
        <v>111</v>
      </c>
    </row>
    <row r="313" spans="1:5" x14ac:dyDescent="0.15">
      <c r="A313" s="97" t="str">
        <f t="shared" si="4"/>
        <v>AgVenture8036R2RW</v>
      </c>
      <c r="B313" s="97" t="s">
        <v>2648</v>
      </c>
      <c r="C313" s="97" t="s">
        <v>2680</v>
      </c>
      <c r="D313" s="97" t="s">
        <v>1489</v>
      </c>
      <c r="E313" s="18">
        <v>111</v>
      </c>
    </row>
    <row r="314" spans="1:5" x14ac:dyDescent="0.15">
      <c r="A314" s="97" t="str">
        <f t="shared" si="4"/>
        <v>AgVenture8036V3R</v>
      </c>
      <c r="B314" s="97" t="s">
        <v>2648</v>
      </c>
      <c r="C314" s="97" t="s">
        <v>2681</v>
      </c>
      <c r="D314" s="97" t="s">
        <v>1487</v>
      </c>
      <c r="E314" s="18">
        <v>111</v>
      </c>
    </row>
    <row r="315" spans="1:5" x14ac:dyDescent="0.15">
      <c r="A315" s="97" t="str">
        <f t="shared" si="4"/>
        <v>AgVenture8036V3R Twin</v>
      </c>
      <c r="B315" s="97" t="s">
        <v>2648</v>
      </c>
      <c r="C315" s="97" t="s">
        <v>897</v>
      </c>
      <c r="D315" s="97" t="s">
        <v>1487</v>
      </c>
      <c r="E315" s="18">
        <v>111</v>
      </c>
    </row>
    <row r="316" spans="1:5" x14ac:dyDescent="0.15">
      <c r="A316" s="97" t="str">
        <f t="shared" si="4"/>
        <v>AgVenture8073VBW</v>
      </c>
      <c r="B316" s="97" t="s">
        <v>2648</v>
      </c>
      <c r="C316" s="97" t="s">
        <v>2682</v>
      </c>
      <c r="D316" s="97" t="s">
        <v>1487</v>
      </c>
      <c r="E316" s="18">
        <v>111</v>
      </c>
    </row>
    <row r="317" spans="1:5" x14ac:dyDescent="0.15">
      <c r="A317" s="97" t="str">
        <f t="shared" si="4"/>
        <v>AgVenture8084VBW</v>
      </c>
      <c r="B317" s="97" t="s">
        <v>2648</v>
      </c>
      <c r="C317" s="97" t="s">
        <v>2683</v>
      </c>
      <c r="D317" s="97" t="s">
        <v>1487</v>
      </c>
      <c r="E317" s="18">
        <v>111</v>
      </c>
    </row>
    <row r="318" spans="1:5" x14ac:dyDescent="0.15">
      <c r="A318" s="97" t="str">
        <f t="shared" si="4"/>
        <v>AgVenture8084YPRR</v>
      </c>
      <c r="B318" s="97" t="s">
        <v>2648</v>
      </c>
      <c r="C318" s="97" t="s">
        <v>2684</v>
      </c>
      <c r="D318" s="97" t="s">
        <v>1486</v>
      </c>
      <c r="E318" s="18">
        <v>111</v>
      </c>
    </row>
    <row r="319" spans="1:5" x14ac:dyDescent="0.15">
      <c r="A319" s="97" t="str">
        <f t="shared" si="4"/>
        <v>AgVenture8108R2</v>
      </c>
      <c r="B319" s="97" t="s">
        <v>2648</v>
      </c>
      <c r="C319" s="97" t="s">
        <v>2685</v>
      </c>
      <c r="D319" s="97" t="s">
        <v>1786</v>
      </c>
      <c r="E319" s="18">
        <v>111</v>
      </c>
    </row>
    <row r="320" spans="1:5" x14ac:dyDescent="0.15">
      <c r="A320" s="97" t="str">
        <f t="shared" si="4"/>
        <v>AgVenture8109VBW</v>
      </c>
      <c r="B320" s="97" t="s">
        <v>2648</v>
      </c>
      <c r="C320" s="97" t="s">
        <v>2686</v>
      </c>
      <c r="D320" s="97" t="s">
        <v>1487</v>
      </c>
      <c r="E320" s="18">
        <v>111</v>
      </c>
    </row>
    <row r="321" spans="1:5" x14ac:dyDescent="0.15">
      <c r="A321" s="97" t="str">
        <f t="shared" si="4"/>
        <v>AgVenture8109VBW</v>
      </c>
      <c r="B321" s="97" t="s">
        <v>2648</v>
      </c>
      <c r="C321" s="97" t="s">
        <v>2686</v>
      </c>
      <c r="D321" s="97" t="s">
        <v>1487</v>
      </c>
      <c r="E321" s="18">
        <v>111</v>
      </c>
    </row>
    <row r="322" spans="1:5" x14ac:dyDescent="0.15">
      <c r="A322" s="97" t="str">
        <f t="shared" ref="A322:A385" si="5">B322&amp;C322</f>
        <v>AgVenture8128HBW</v>
      </c>
      <c r="B322" s="97" t="s">
        <v>2648</v>
      </c>
      <c r="C322" s="97" t="s">
        <v>898</v>
      </c>
      <c r="D322" s="97" t="s">
        <v>1788</v>
      </c>
      <c r="E322" s="18">
        <v>111</v>
      </c>
    </row>
    <row r="323" spans="1:5" x14ac:dyDescent="0.15">
      <c r="A323" s="97" t="str">
        <f t="shared" si="5"/>
        <v>AgVenture8210</v>
      </c>
      <c r="B323" s="97" t="s">
        <v>2648</v>
      </c>
      <c r="C323" s="97" t="s">
        <v>2687</v>
      </c>
      <c r="D323" s="97" t="s">
        <v>2641</v>
      </c>
      <c r="E323" s="18">
        <v>112</v>
      </c>
    </row>
    <row r="324" spans="1:5" x14ac:dyDescent="0.15">
      <c r="A324" s="97" t="str">
        <f t="shared" si="5"/>
        <v>AgVenture8249VBW</v>
      </c>
      <c r="B324" s="97" t="s">
        <v>2648</v>
      </c>
      <c r="C324" s="97" t="s">
        <v>2688</v>
      </c>
      <c r="D324" s="97" t="s">
        <v>1487</v>
      </c>
      <c r="E324" s="18">
        <v>112</v>
      </c>
    </row>
    <row r="325" spans="1:5" x14ac:dyDescent="0.15">
      <c r="A325" s="97" t="str">
        <f t="shared" si="5"/>
        <v>AgVenture8249VBW</v>
      </c>
      <c r="B325" s="97" t="s">
        <v>2648</v>
      </c>
      <c r="C325" s="97" t="s">
        <v>2688</v>
      </c>
      <c r="D325" s="97" t="s">
        <v>1487</v>
      </c>
      <c r="E325" s="18">
        <v>112</v>
      </c>
    </row>
    <row r="326" spans="1:5" x14ac:dyDescent="0.15">
      <c r="A326" s="97" t="str">
        <f t="shared" si="5"/>
        <v>AgVenture8442VBW</v>
      </c>
      <c r="B326" s="97" t="s">
        <v>2648</v>
      </c>
      <c r="C326" s="97" t="s">
        <v>2689</v>
      </c>
      <c r="D326" s="97" t="s">
        <v>1487</v>
      </c>
      <c r="E326" s="18">
        <v>113</v>
      </c>
    </row>
    <row r="327" spans="1:5" x14ac:dyDescent="0.15">
      <c r="A327" s="97" t="str">
        <f t="shared" si="5"/>
        <v>AgVenture8442VBW Twin</v>
      </c>
      <c r="B327" s="97" t="s">
        <v>2648</v>
      </c>
      <c r="C327" s="97" t="s">
        <v>899</v>
      </c>
      <c r="D327" s="97" t="s">
        <v>1487</v>
      </c>
      <c r="E327" s="18">
        <v>113</v>
      </c>
    </row>
    <row r="328" spans="1:5" x14ac:dyDescent="0.15">
      <c r="A328" s="97" t="str">
        <f t="shared" si="5"/>
        <v>AgVenture8513R2RW</v>
      </c>
      <c r="B328" s="97" t="s">
        <v>2648</v>
      </c>
      <c r="C328" s="97" t="s">
        <v>2690</v>
      </c>
      <c r="D328" s="97" t="s">
        <v>1489</v>
      </c>
      <c r="E328" s="18">
        <v>113</v>
      </c>
    </row>
    <row r="329" spans="1:5" x14ac:dyDescent="0.15">
      <c r="A329" s="97" t="str">
        <f t="shared" si="5"/>
        <v>AgVenture9146VBW</v>
      </c>
      <c r="B329" s="97" t="s">
        <v>2648</v>
      </c>
      <c r="C329" s="97" t="s">
        <v>2691</v>
      </c>
      <c r="D329" s="97" t="s">
        <v>1487</v>
      </c>
      <c r="E329" s="18">
        <v>116</v>
      </c>
    </row>
    <row r="330" spans="1:5" x14ac:dyDescent="0.15">
      <c r="A330" s="97" t="str">
        <f t="shared" si="5"/>
        <v>AgVenutre8513YBW</v>
      </c>
      <c r="B330" s="97" t="s">
        <v>900</v>
      </c>
      <c r="C330" s="97" t="s">
        <v>901</v>
      </c>
      <c r="D330" s="97" t="s">
        <v>1486</v>
      </c>
      <c r="E330" s="18">
        <v>113</v>
      </c>
    </row>
    <row r="331" spans="1:5" x14ac:dyDescent="0.15">
      <c r="A331" s="97" t="str">
        <f t="shared" si="5"/>
        <v>Apex1390HR</v>
      </c>
      <c r="B331" s="97" t="s">
        <v>902</v>
      </c>
      <c r="C331" s="97" t="s">
        <v>903</v>
      </c>
      <c r="D331" s="97" t="s">
        <v>1490</v>
      </c>
      <c r="E331" s="18">
        <v>113</v>
      </c>
    </row>
    <row r="332" spans="1:5" x14ac:dyDescent="0.15">
      <c r="A332" s="97" t="str">
        <f t="shared" si="5"/>
        <v>Asgrow655RR2</v>
      </c>
      <c r="B332" s="97" t="s">
        <v>1583</v>
      </c>
      <c r="C332" s="97" t="s">
        <v>1584</v>
      </c>
      <c r="D332" s="97" t="s">
        <v>1786</v>
      </c>
      <c r="E332" s="18">
        <v>107</v>
      </c>
    </row>
    <row r="333" spans="1:5" x14ac:dyDescent="0.15">
      <c r="A333" s="97" t="str">
        <f t="shared" si="5"/>
        <v>Asgrow655VT3</v>
      </c>
      <c r="B333" s="97" t="s">
        <v>1583</v>
      </c>
      <c r="C333" s="97" t="s">
        <v>1585</v>
      </c>
      <c r="D333" s="97" t="s">
        <v>1487</v>
      </c>
      <c r="E333" s="18">
        <v>107</v>
      </c>
    </row>
    <row r="334" spans="1:5" x14ac:dyDescent="0.15">
      <c r="A334" s="97" t="str">
        <f t="shared" si="5"/>
        <v>Asgrow674RR2</v>
      </c>
      <c r="B334" s="97" t="s">
        <v>1583</v>
      </c>
      <c r="C334" s="97" t="s">
        <v>1586</v>
      </c>
      <c r="D334" s="97" t="s">
        <v>1786</v>
      </c>
      <c r="E334" s="18">
        <v>109</v>
      </c>
    </row>
    <row r="335" spans="1:5" x14ac:dyDescent="0.15">
      <c r="A335" s="97" t="str">
        <f t="shared" si="5"/>
        <v>Asgrow674VT3</v>
      </c>
      <c r="B335" s="97" t="s">
        <v>1583</v>
      </c>
      <c r="C335" s="97" t="s">
        <v>1587</v>
      </c>
      <c r="D335" s="97" t="s">
        <v>1487</v>
      </c>
      <c r="E335" s="18">
        <v>109</v>
      </c>
    </row>
    <row r="336" spans="1:5" x14ac:dyDescent="0.15">
      <c r="A336" s="97" t="str">
        <f t="shared" si="5"/>
        <v>Asgrow674VT3</v>
      </c>
      <c r="B336" s="97" t="s">
        <v>1583</v>
      </c>
      <c r="C336" s="97" t="s">
        <v>1587</v>
      </c>
      <c r="D336" s="97" t="s">
        <v>1487</v>
      </c>
      <c r="E336" s="18">
        <v>109</v>
      </c>
    </row>
    <row r="337" spans="1:5" x14ac:dyDescent="0.15">
      <c r="A337" s="97" t="str">
        <f t="shared" si="5"/>
        <v>Asgrow715NonGMO</v>
      </c>
      <c r="B337" s="97" t="s">
        <v>1583</v>
      </c>
      <c r="C337" s="97" t="s">
        <v>1588</v>
      </c>
      <c r="D337" s="97" t="s">
        <v>2641</v>
      </c>
      <c r="E337" s="18">
        <v>111</v>
      </c>
    </row>
    <row r="338" spans="1:5" x14ac:dyDescent="0.15">
      <c r="A338" s="97" t="str">
        <f t="shared" si="5"/>
        <v>Asgrow715RR2</v>
      </c>
      <c r="B338" s="97" t="s">
        <v>1583</v>
      </c>
      <c r="C338" s="97" t="s">
        <v>1589</v>
      </c>
      <c r="D338" s="97" t="s">
        <v>1786</v>
      </c>
      <c r="E338" s="18">
        <v>111</v>
      </c>
    </row>
    <row r="339" spans="1:5" x14ac:dyDescent="0.15">
      <c r="A339" s="97" t="str">
        <f t="shared" si="5"/>
        <v>Asgrow715RR2/YGCB</v>
      </c>
      <c r="B339" s="97" t="s">
        <v>1583</v>
      </c>
      <c r="C339" s="97" t="s">
        <v>1590</v>
      </c>
      <c r="D339" s="97" t="s">
        <v>1488</v>
      </c>
      <c r="E339" s="18">
        <v>111</v>
      </c>
    </row>
    <row r="340" spans="1:5" x14ac:dyDescent="0.15">
      <c r="A340" s="97" t="str">
        <f t="shared" si="5"/>
        <v>Asgrow715VT3</v>
      </c>
      <c r="B340" s="97" t="s">
        <v>1583</v>
      </c>
      <c r="C340" s="97" t="s">
        <v>1591</v>
      </c>
      <c r="D340" s="97" t="s">
        <v>1487</v>
      </c>
      <c r="E340" s="18">
        <v>111</v>
      </c>
    </row>
    <row r="341" spans="1:5" x14ac:dyDescent="0.15">
      <c r="A341" s="97" t="str">
        <f t="shared" si="5"/>
        <v>Asgrow752RR2/YGCB</v>
      </c>
      <c r="B341" s="97" t="s">
        <v>1583</v>
      </c>
      <c r="C341" s="97" t="s">
        <v>1592</v>
      </c>
      <c r="D341" s="97" t="s">
        <v>1488</v>
      </c>
      <c r="E341" s="18">
        <v>112</v>
      </c>
    </row>
    <row r="342" spans="1:5" x14ac:dyDescent="0.15">
      <c r="A342" s="97" t="str">
        <f t="shared" si="5"/>
        <v>Asgrow752VT3</v>
      </c>
      <c r="B342" s="97" t="s">
        <v>1583</v>
      </c>
      <c r="C342" s="97" t="s">
        <v>1593</v>
      </c>
      <c r="D342" s="97" t="s">
        <v>1492</v>
      </c>
      <c r="E342" s="18">
        <v>112</v>
      </c>
    </row>
    <row r="343" spans="1:5" x14ac:dyDescent="0.15">
      <c r="A343" s="97" t="str">
        <f t="shared" si="5"/>
        <v>Asgrow754RR2/YGCB</v>
      </c>
      <c r="B343" s="97" t="s">
        <v>1583</v>
      </c>
      <c r="C343" s="97" t="s">
        <v>1594</v>
      </c>
      <c r="D343" s="97" t="s">
        <v>1486</v>
      </c>
      <c r="E343" s="18">
        <v>112</v>
      </c>
    </row>
    <row r="344" spans="1:5" x14ac:dyDescent="0.15">
      <c r="A344" s="97" t="str">
        <f t="shared" si="5"/>
        <v>Asgrow785RR2/YGCB</v>
      </c>
      <c r="B344" s="97" t="s">
        <v>1583</v>
      </c>
      <c r="C344" s="97" t="s">
        <v>1595</v>
      </c>
      <c r="D344" s="97" t="s">
        <v>1488</v>
      </c>
      <c r="E344" s="18">
        <v>113</v>
      </c>
    </row>
    <row r="345" spans="1:5" x14ac:dyDescent="0.15">
      <c r="A345" s="97" t="str">
        <f t="shared" si="5"/>
        <v>Asgrow785VT3</v>
      </c>
      <c r="B345" s="97" t="s">
        <v>1583</v>
      </c>
      <c r="C345" s="97" t="s">
        <v>1596</v>
      </c>
      <c r="D345" s="97" t="s">
        <v>1487</v>
      </c>
      <c r="E345" s="18">
        <v>113</v>
      </c>
    </row>
    <row r="346" spans="1:5" x14ac:dyDescent="0.15">
      <c r="A346" s="97" t="str">
        <f t="shared" si="5"/>
        <v>Asgrow785VT3 CK</v>
      </c>
      <c r="B346" s="97" t="s">
        <v>1583</v>
      </c>
      <c r="C346" s="97" t="s">
        <v>904</v>
      </c>
      <c r="D346" s="97" t="s">
        <v>1487</v>
      </c>
      <c r="E346" s="18">
        <v>113</v>
      </c>
    </row>
    <row r="347" spans="1:5" x14ac:dyDescent="0.15">
      <c r="A347" s="97" t="str">
        <f t="shared" si="5"/>
        <v>Asgrow940NonGMO</v>
      </c>
      <c r="B347" s="97" t="s">
        <v>1583</v>
      </c>
      <c r="C347" s="97" t="s">
        <v>1597</v>
      </c>
      <c r="D347" s="97" t="s">
        <v>2641</v>
      </c>
      <c r="E347" s="18">
        <v>121</v>
      </c>
    </row>
    <row r="348" spans="1:5" x14ac:dyDescent="0.15">
      <c r="A348" s="97" t="str">
        <f t="shared" si="5"/>
        <v>Asgrow940RR2</v>
      </c>
      <c r="B348" s="97" t="s">
        <v>1583</v>
      </c>
      <c r="C348" s="97" t="s">
        <v>1598</v>
      </c>
      <c r="D348" s="97" t="s">
        <v>1786</v>
      </c>
      <c r="E348" s="18">
        <v>121</v>
      </c>
    </row>
    <row r="349" spans="1:5" x14ac:dyDescent="0.15">
      <c r="A349" s="97" t="str">
        <f t="shared" si="5"/>
        <v>Becks4413A3</v>
      </c>
      <c r="B349" s="97" t="s">
        <v>3069</v>
      </c>
      <c r="C349" s="97" t="s">
        <v>491</v>
      </c>
      <c r="D349" s="97" t="s">
        <v>1796</v>
      </c>
      <c r="E349" s="18">
        <v>98</v>
      </c>
    </row>
    <row r="350" spans="1:5" x14ac:dyDescent="0.15">
      <c r="A350" s="97" t="str">
        <f t="shared" si="5"/>
        <v>Becks4596RR</v>
      </c>
      <c r="B350" s="97" t="s">
        <v>3069</v>
      </c>
      <c r="C350" s="97" t="s">
        <v>3070</v>
      </c>
      <c r="D350" s="97" t="s">
        <v>1786</v>
      </c>
      <c r="E350" s="18">
        <v>98</v>
      </c>
    </row>
    <row r="351" spans="1:5" x14ac:dyDescent="0.15">
      <c r="A351" s="97" t="str">
        <f t="shared" si="5"/>
        <v>Becks4609HXR</v>
      </c>
      <c r="B351" s="97" t="s">
        <v>3069</v>
      </c>
      <c r="C351" s="97" t="s">
        <v>492</v>
      </c>
      <c r="D351" s="97" t="s">
        <v>1789</v>
      </c>
      <c r="E351" s="18">
        <v>100</v>
      </c>
    </row>
    <row r="352" spans="1:5" x14ac:dyDescent="0.15">
      <c r="A352" s="97" t="str">
        <f t="shared" si="5"/>
        <v>Becks4807VT3</v>
      </c>
      <c r="B352" s="97" t="s">
        <v>3069</v>
      </c>
      <c r="C352" s="97" t="s">
        <v>3071</v>
      </c>
      <c r="D352" s="97" t="s">
        <v>1487</v>
      </c>
      <c r="E352" s="18">
        <v>102</v>
      </c>
    </row>
    <row r="353" spans="1:5" x14ac:dyDescent="0.15">
      <c r="A353" s="97" t="str">
        <f t="shared" si="5"/>
        <v>Becks4996Hx1</v>
      </c>
      <c r="B353" s="97" t="s">
        <v>3069</v>
      </c>
      <c r="C353" s="97" t="s">
        <v>3072</v>
      </c>
      <c r="D353" s="97" t="s">
        <v>1485</v>
      </c>
      <c r="E353" s="18">
        <v>103</v>
      </c>
    </row>
    <row r="354" spans="1:5" x14ac:dyDescent="0.15">
      <c r="A354" s="97" t="str">
        <f t="shared" si="5"/>
        <v>Becks4996nonGMO</v>
      </c>
      <c r="B354" s="97" t="s">
        <v>3069</v>
      </c>
      <c r="C354" s="97" t="s">
        <v>905</v>
      </c>
      <c r="D354" s="97" t="s">
        <v>2641</v>
      </c>
      <c r="E354" s="18">
        <v>103</v>
      </c>
    </row>
    <row r="355" spans="1:5" x14ac:dyDescent="0.15">
      <c r="A355" s="97" t="str">
        <f t="shared" si="5"/>
        <v>Becks5012CBRR</v>
      </c>
      <c r="B355" s="97" t="s">
        <v>3069</v>
      </c>
      <c r="C355" s="97" t="s">
        <v>3073</v>
      </c>
      <c r="D355" s="97" t="s">
        <v>1489</v>
      </c>
      <c r="E355" s="18">
        <v>104</v>
      </c>
    </row>
    <row r="356" spans="1:5" x14ac:dyDescent="0.15">
      <c r="A356" s="97" t="str">
        <f t="shared" si="5"/>
        <v>Becks5012nonGMO</v>
      </c>
      <c r="B356" s="97" t="s">
        <v>3069</v>
      </c>
      <c r="C356" s="97" t="s">
        <v>906</v>
      </c>
      <c r="D356" s="97" t="s">
        <v>2641</v>
      </c>
      <c r="E356" s="18">
        <v>104</v>
      </c>
    </row>
    <row r="357" spans="1:5" x14ac:dyDescent="0.15">
      <c r="A357" s="97" t="str">
        <f t="shared" si="5"/>
        <v>Becks5112CBRWRR</v>
      </c>
      <c r="B357" s="97" t="s">
        <v>3069</v>
      </c>
      <c r="C357" s="97" t="s">
        <v>3074</v>
      </c>
      <c r="D357" s="97" t="s">
        <v>1486</v>
      </c>
      <c r="E357" s="18">
        <v>104</v>
      </c>
    </row>
    <row r="358" spans="1:5" x14ac:dyDescent="0.15">
      <c r="A358" s="97" t="str">
        <f t="shared" si="5"/>
        <v>Becks5112RR</v>
      </c>
      <c r="B358" s="97" t="s">
        <v>3069</v>
      </c>
      <c r="C358" s="97" t="s">
        <v>3075</v>
      </c>
      <c r="D358" s="97" t="s">
        <v>1786</v>
      </c>
      <c r="E358" s="18">
        <v>104</v>
      </c>
    </row>
    <row r="359" spans="1:5" x14ac:dyDescent="0.15">
      <c r="A359" s="97" t="str">
        <f t="shared" si="5"/>
        <v>Becks5112VT3</v>
      </c>
      <c r="B359" s="97" t="s">
        <v>3069</v>
      </c>
      <c r="C359" s="97" t="s">
        <v>3076</v>
      </c>
      <c r="D359" s="97" t="s">
        <v>1487</v>
      </c>
      <c r="E359" s="18">
        <v>104</v>
      </c>
    </row>
    <row r="360" spans="1:5" x14ac:dyDescent="0.15">
      <c r="A360" s="97" t="str">
        <f t="shared" si="5"/>
        <v>Becks5117Bt1</v>
      </c>
      <c r="B360" s="97" t="s">
        <v>3069</v>
      </c>
      <c r="C360" s="97" t="s">
        <v>3077</v>
      </c>
      <c r="D360" s="97" t="s">
        <v>1491</v>
      </c>
      <c r="E360" s="18">
        <v>105</v>
      </c>
    </row>
    <row r="361" spans="1:5" x14ac:dyDescent="0.15">
      <c r="A361" s="97" t="str">
        <f t="shared" si="5"/>
        <v>Becks5129nonGMO</v>
      </c>
      <c r="B361" s="97" t="s">
        <v>3069</v>
      </c>
      <c r="C361" s="97" t="s">
        <v>907</v>
      </c>
      <c r="D361" s="97" t="s">
        <v>2641</v>
      </c>
      <c r="E361" s="18">
        <v>105</v>
      </c>
    </row>
    <row r="362" spans="1:5" x14ac:dyDescent="0.15">
      <c r="A362" s="97" t="str">
        <f t="shared" si="5"/>
        <v>Becks5135HXR</v>
      </c>
      <c r="B362" s="97" t="s">
        <v>3069</v>
      </c>
      <c r="C362" s="97" t="s">
        <v>2692</v>
      </c>
      <c r="D362" s="97" t="s">
        <v>1789</v>
      </c>
      <c r="E362" s="18">
        <v>104</v>
      </c>
    </row>
    <row r="363" spans="1:5" x14ac:dyDescent="0.15">
      <c r="A363" s="97" t="str">
        <f t="shared" si="5"/>
        <v>Becks5135nonGMO</v>
      </c>
      <c r="B363" s="97" t="s">
        <v>3069</v>
      </c>
      <c r="C363" s="97" t="s">
        <v>908</v>
      </c>
      <c r="D363" s="97" t="s">
        <v>2641</v>
      </c>
      <c r="E363" s="18">
        <v>104</v>
      </c>
    </row>
    <row r="364" spans="1:5" x14ac:dyDescent="0.15">
      <c r="A364" s="97" t="str">
        <f t="shared" si="5"/>
        <v>Becks5135RR</v>
      </c>
      <c r="B364" s="97" t="s">
        <v>3069</v>
      </c>
      <c r="C364" s="97" t="s">
        <v>2693</v>
      </c>
      <c r="D364" s="97" t="s">
        <v>1786</v>
      </c>
      <c r="E364" s="18">
        <v>104</v>
      </c>
    </row>
    <row r="365" spans="1:5" x14ac:dyDescent="0.15">
      <c r="A365" s="97" t="str">
        <f t="shared" si="5"/>
        <v>Becks5166RR</v>
      </c>
      <c r="B365" s="97" t="s">
        <v>3069</v>
      </c>
      <c r="C365" s="97" t="s">
        <v>3078</v>
      </c>
      <c r="D365" s="97" t="s">
        <v>1786</v>
      </c>
      <c r="E365" s="18">
        <v>105</v>
      </c>
    </row>
    <row r="366" spans="1:5" x14ac:dyDescent="0.15">
      <c r="A366" s="97" t="str">
        <f t="shared" si="5"/>
        <v>Becks5222Hx1</v>
      </c>
      <c r="B366" s="97" t="s">
        <v>3069</v>
      </c>
      <c r="C366" s="97" t="s">
        <v>3079</v>
      </c>
      <c r="D366" s="97" t="s">
        <v>1485</v>
      </c>
      <c r="E366" s="18">
        <v>108</v>
      </c>
    </row>
    <row r="367" spans="1:5" x14ac:dyDescent="0.15">
      <c r="A367" s="97" t="str">
        <f t="shared" si="5"/>
        <v>Becks5222HXT</v>
      </c>
      <c r="B367" s="97" t="s">
        <v>3069</v>
      </c>
      <c r="C367" s="97" t="s">
        <v>3080</v>
      </c>
      <c r="D367" s="97" t="s">
        <v>1788</v>
      </c>
      <c r="E367" s="18">
        <v>108</v>
      </c>
    </row>
    <row r="368" spans="1:5" x14ac:dyDescent="0.15">
      <c r="A368" s="97" t="str">
        <f t="shared" si="5"/>
        <v>Becks5222nonGMO</v>
      </c>
      <c r="B368" s="97" t="s">
        <v>3069</v>
      </c>
      <c r="C368" s="97" t="s">
        <v>909</v>
      </c>
      <c r="D368" s="97" t="s">
        <v>2641</v>
      </c>
      <c r="E368" s="18">
        <v>108</v>
      </c>
    </row>
    <row r="369" spans="1:5" x14ac:dyDescent="0.15">
      <c r="A369" s="97" t="str">
        <f t="shared" si="5"/>
        <v>Becks5228CBRR</v>
      </c>
      <c r="B369" s="97" t="s">
        <v>3069</v>
      </c>
      <c r="C369" s="97" t="s">
        <v>3081</v>
      </c>
      <c r="D369" s="97" t="s">
        <v>1488</v>
      </c>
      <c r="E369" s="18">
        <v>106</v>
      </c>
    </row>
    <row r="370" spans="1:5" x14ac:dyDescent="0.15">
      <c r="A370" s="97" t="str">
        <f t="shared" si="5"/>
        <v>Becks5244CBRWRR</v>
      </c>
      <c r="B370" s="97" t="s">
        <v>3069</v>
      </c>
      <c r="C370" s="97" t="s">
        <v>2694</v>
      </c>
      <c r="D370" s="97" t="s">
        <v>1486</v>
      </c>
      <c r="E370" s="18">
        <v>106</v>
      </c>
    </row>
    <row r="371" spans="1:5" x14ac:dyDescent="0.15">
      <c r="A371" s="97" t="str">
        <f t="shared" si="5"/>
        <v>Becks5244nonGMO</v>
      </c>
      <c r="B371" s="97" t="s">
        <v>3069</v>
      </c>
      <c r="C371" s="97" t="s">
        <v>910</v>
      </c>
      <c r="D371" s="97" t="s">
        <v>2641</v>
      </c>
      <c r="E371" s="18">
        <v>106</v>
      </c>
    </row>
    <row r="372" spans="1:5" x14ac:dyDescent="0.15">
      <c r="A372" s="97" t="str">
        <f t="shared" si="5"/>
        <v>Becks5244RR</v>
      </c>
      <c r="B372" s="97" t="s">
        <v>3069</v>
      </c>
      <c r="C372" s="97" t="s">
        <v>3082</v>
      </c>
      <c r="D372" s="97" t="s">
        <v>1786</v>
      </c>
      <c r="E372" s="18">
        <v>106</v>
      </c>
    </row>
    <row r="373" spans="1:5" x14ac:dyDescent="0.15">
      <c r="A373" s="97" t="str">
        <f t="shared" si="5"/>
        <v>Becks5244VT3</v>
      </c>
      <c r="B373" s="97" t="s">
        <v>3069</v>
      </c>
      <c r="C373" s="97" t="s">
        <v>3083</v>
      </c>
      <c r="D373" s="97" t="s">
        <v>1487</v>
      </c>
      <c r="E373" s="18">
        <v>106</v>
      </c>
    </row>
    <row r="374" spans="1:5" x14ac:dyDescent="0.15">
      <c r="A374" s="97" t="str">
        <f t="shared" si="5"/>
        <v>Becks5316HRW</v>
      </c>
      <c r="B374" s="97" t="s">
        <v>3069</v>
      </c>
      <c r="C374" s="97" t="s">
        <v>3084</v>
      </c>
      <c r="D374" s="97" t="s">
        <v>1794</v>
      </c>
      <c r="E374" s="18">
        <v>109</v>
      </c>
    </row>
    <row r="375" spans="1:5" x14ac:dyDescent="0.15">
      <c r="A375" s="97" t="str">
        <f t="shared" si="5"/>
        <v>Becks5316HRW</v>
      </c>
      <c r="B375" s="97" t="s">
        <v>3069</v>
      </c>
      <c r="C375" s="97" t="s">
        <v>3084</v>
      </c>
      <c r="D375" s="97" t="s">
        <v>1794</v>
      </c>
      <c r="E375" s="18">
        <v>109</v>
      </c>
    </row>
    <row r="376" spans="1:5" x14ac:dyDescent="0.15">
      <c r="A376" s="97" t="str">
        <f t="shared" si="5"/>
        <v>Becks5316Hx1RR</v>
      </c>
      <c r="B376" s="97" t="s">
        <v>3069</v>
      </c>
      <c r="C376" s="97" t="s">
        <v>3085</v>
      </c>
      <c r="D376" s="97" t="s">
        <v>1490</v>
      </c>
      <c r="E376" s="18">
        <v>109</v>
      </c>
    </row>
    <row r="377" spans="1:5" x14ac:dyDescent="0.15">
      <c r="A377" s="97" t="str">
        <f t="shared" si="5"/>
        <v>Becks5316HXR</v>
      </c>
      <c r="B377" s="97" t="s">
        <v>3069</v>
      </c>
      <c r="C377" s="97" t="s">
        <v>2695</v>
      </c>
      <c r="D377" s="97" t="s">
        <v>1789</v>
      </c>
      <c r="E377" s="18">
        <v>109</v>
      </c>
    </row>
    <row r="378" spans="1:5" x14ac:dyDescent="0.15">
      <c r="A378" s="97" t="str">
        <f t="shared" si="5"/>
        <v>Becks5316HXT</v>
      </c>
      <c r="B378" s="97" t="s">
        <v>3069</v>
      </c>
      <c r="C378" s="97" t="s">
        <v>3086</v>
      </c>
      <c r="D378" s="97" t="s">
        <v>1788</v>
      </c>
      <c r="E378" s="18">
        <v>109</v>
      </c>
    </row>
    <row r="379" spans="1:5" x14ac:dyDescent="0.15">
      <c r="A379" s="97" t="str">
        <f t="shared" si="5"/>
        <v>Becks5316HXTRR</v>
      </c>
      <c r="B379" s="97" t="s">
        <v>3069</v>
      </c>
      <c r="C379" s="97" t="s">
        <v>3087</v>
      </c>
      <c r="D379" s="97" t="s">
        <v>1789</v>
      </c>
      <c r="E379" s="18">
        <v>109</v>
      </c>
    </row>
    <row r="380" spans="1:5" x14ac:dyDescent="0.15">
      <c r="A380" s="97" t="str">
        <f t="shared" si="5"/>
        <v>Becks5316LL</v>
      </c>
      <c r="B380" s="97" t="s">
        <v>3069</v>
      </c>
      <c r="C380" s="97" t="s">
        <v>3088</v>
      </c>
      <c r="D380" s="97" t="s">
        <v>1787</v>
      </c>
      <c r="E380" s="18">
        <v>109</v>
      </c>
    </row>
    <row r="381" spans="1:5" x14ac:dyDescent="0.15">
      <c r="A381" s="97" t="str">
        <f t="shared" si="5"/>
        <v>Becks5319A3</v>
      </c>
      <c r="B381" s="97" t="s">
        <v>3069</v>
      </c>
      <c r="C381" s="97" t="s">
        <v>493</v>
      </c>
      <c r="D381" s="97" t="s">
        <v>1796</v>
      </c>
      <c r="E381" s="18">
        <v>107</v>
      </c>
    </row>
    <row r="382" spans="1:5" x14ac:dyDescent="0.15">
      <c r="A382" s="97" t="str">
        <f t="shared" si="5"/>
        <v>Becks5333Hx1</v>
      </c>
      <c r="B382" s="97" t="s">
        <v>3069</v>
      </c>
      <c r="C382" s="97" t="s">
        <v>3089</v>
      </c>
      <c r="D382" s="97" t="s">
        <v>1485</v>
      </c>
      <c r="E382" s="18">
        <v>109</v>
      </c>
    </row>
    <row r="383" spans="1:5" x14ac:dyDescent="0.15">
      <c r="A383" s="97" t="str">
        <f t="shared" si="5"/>
        <v>Becks5333HXT</v>
      </c>
      <c r="B383" s="97" t="s">
        <v>3069</v>
      </c>
      <c r="C383" s="97" t="s">
        <v>3090</v>
      </c>
      <c r="D383" s="97" t="s">
        <v>1788</v>
      </c>
      <c r="E383" s="18">
        <v>109</v>
      </c>
    </row>
    <row r="384" spans="1:5" x14ac:dyDescent="0.15">
      <c r="A384" s="97" t="str">
        <f t="shared" si="5"/>
        <v>Becks5333nonGMO</v>
      </c>
      <c r="B384" s="97" t="s">
        <v>3069</v>
      </c>
      <c r="C384" s="97" t="s">
        <v>911</v>
      </c>
      <c r="D384" s="97" t="s">
        <v>2641</v>
      </c>
      <c r="E384" s="18">
        <v>109</v>
      </c>
    </row>
    <row r="385" spans="1:5" x14ac:dyDescent="0.15">
      <c r="A385" s="97" t="str">
        <f t="shared" si="5"/>
        <v>Becks5335HXR</v>
      </c>
      <c r="B385" s="97" t="s">
        <v>3069</v>
      </c>
      <c r="C385" s="97" t="s">
        <v>2696</v>
      </c>
      <c r="D385" s="97" t="s">
        <v>1789</v>
      </c>
      <c r="E385" s="18">
        <v>109</v>
      </c>
    </row>
    <row r="386" spans="1:5" x14ac:dyDescent="0.15">
      <c r="A386" s="97" t="str">
        <f t="shared" ref="A386:A449" si="6">B386&amp;C386</f>
        <v>Becks5335nonGMO</v>
      </c>
      <c r="B386" s="97" t="s">
        <v>3069</v>
      </c>
      <c r="C386" s="97" t="s">
        <v>912</v>
      </c>
      <c r="D386" s="97" t="s">
        <v>2641</v>
      </c>
      <c r="E386" s="18">
        <v>109</v>
      </c>
    </row>
    <row r="387" spans="1:5" x14ac:dyDescent="0.15">
      <c r="A387" s="97" t="str">
        <f t="shared" si="6"/>
        <v>Becks5335RR</v>
      </c>
      <c r="B387" s="97" t="s">
        <v>3069</v>
      </c>
      <c r="C387" s="97" t="s">
        <v>3272</v>
      </c>
      <c r="D387" s="97" t="s">
        <v>1786</v>
      </c>
      <c r="E387" s="18">
        <v>109</v>
      </c>
    </row>
    <row r="388" spans="1:5" x14ac:dyDescent="0.15">
      <c r="A388" s="97" t="str">
        <f t="shared" si="6"/>
        <v>Becks5354HXR</v>
      </c>
      <c r="B388" s="97" t="s">
        <v>3069</v>
      </c>
      <c r="C388" s="97" t="s">
        <v>494</v>
      </c>
      <c r="D388" s="97" t="s">
        <v>1789</v>
      </c>
      <c r="E388" s="18">
        <v>107</v>
      </c>
    </row>
    <row r="389" spans="1:5" x14ac:dyDescent="0.15">
      <c r="A389" s="97" t="str">
        <f t="shared" si="6"/>
        <v>Becks5354NonGMO</v>
      </c>
      <c r="B389" s="97" t="s">
        <v>3069</v>
      </c>
      <c r="C389" s="97" t="s">
        <v>495</v>
      </c>
      <c r="D389" s="97" t="s">
        <v>2641</v>
      </c>
      <c r="E389" s="18">
        <v>107</v>
      </c>
    </row>
    <row r="390" spans="1:5" x14ac:dyDescent="0.15">
      <c r="A390" s="97" t="str">
        <f t="shared" si="6"/>
        <v>Becks5354RR</v>
      </c>
      <c r="B390" s="97" t="s">
        <v>3069</v>
      </c>
      <c r="C390" s="97" t="s">
        <v>496</v>
      </c>
      <c r="D390" s="97" t="s">
        <v>1786</v>
      </c>
      <c r="E390" s="18">
        <v>107</v>
      </c>
    </row>
    <row r="391" spans="1:5" x14ac:dyDescent="0.15">
      <c r="A391" s="97" t="str">
        <f t="shared" si="6"/>
        <v>Becks5366nonGMO</v>
      </c>
      <c r="B391" s="97" t="s">
        <v>3069</v>
      </c>
      <c r="C391" s="97" t="s">
        <v>913</v>
      </c>
      <c r="D391" s="97" t="s">
        <v>2641</v>
      </c>
      <c r="E391" s="18">
        <v>110</v>
      </c>
    </row>
    <row r="392" spans="1:5" x14ac:dyDescent="0.15">
      <c r="A392" s="97" t="str">
        <f t="shared" si="6"/>
        <v>Becks5387RR</v>
      </c>
      <c r="B392" s="97" t="s">
        <v>3069</v>
      </c>
      <c r="C392" s="97" t="s">
        <v>3091</v>
      </c>
      <c r="D392" s="97" t="s">
        <v>1786</v>
      </c>
      <c r="E392" s="18">
        <v>109</v>
      </c>
    </row>
    <row r="393" spans="1:5" x14ac:dyDescent="0.15">
      <c r="A393" s="97" t="str">
        <f t="shared" si="6"/>
        <v>Becks5387RR</v>
      </c>
      <c r="B393" s="97" t="s">
        <v>3069</v>
      </c>
      <c r="C393" s="97" t="s">
        <v>3091</v>
      </c>
      <c r="D393" s="97" t="s">
        <v>1786</v>
      </c>
      <c r="E393" s="18">
        <v>110</v>
      </c>
    </row>
    <row r="394" spans="1:5" x14ac:dyDescent="0.15">
      <c r="A394" s="97" t="str">
        <f t="shared" si="6"/>
        <v>Becks5416CBRWRR</v>
      </c>
      <c r="B394" s="97" t="s">
        <v>3069</v>
      </c>
      <c r="C394" s="97" t="s">
        <v>914</v>
      </c>
      <c r="D394" s="97" t="s">
        <v>1486</v>
      </c>
      <c r="E394" s="18">
        <v>110</v>
      </c>
    </row>
    <row r="395" spans="1:5" x14ac:dyDescent="0.15">
      <c r="A395" s="97" t="str">
        <f t="shared" si="6"/>
        <v>Becks5422CBCL</v>
      </c>
      <c r="B395" s="97" t="s">
        <v>3069</v>
      </c>
      <c r="C395" s="97" t="s">
        <v>3092</v>
      </c>
      <c r="D395" s="97" t="s">
        <v>247</v>
      </c>
      <c r="E395" s="18">
        <v>110</v>
      </c>
    </row>
    <row r="396" spans="1:5" x14ac:dyDescent="0.15">
      <c r="A396" s="97" t="str">
        <f t="shared" si="6"/>
        <v>Becks5435HXR</v>
      </c>
      <c r="B396" s="97" t="s">
        <v>3069</v>
      </c>
      <c r="C396" s="97" t="s">
        <v>497</v>
      </c>
      <c r="D396" s="97" t="s">
        <v>498</v>
      </c>
      <c r="E396" s="18">
        <v>109</v>
      </c>
    </row>
    <row r="397" spans="1:5" x14ac:dyDescent="0.15">
      <c r="A397" s="97" t="str">
        <f t="shared" si="6"/>
        <v>Becks5435NonGMO</v>
      </c>
      <c r="B397" s="97" t="s">
        <v>3069</v>
      </c>
      <c r="C397" s="97" t="s">
        <v>499</v>
      </c>
      <c r="D397" s="97" t="s">
        <v>2641</v>
      </c>
      <c r="E397" s="18">
        <v>109</v>
      </c>
    </row>
    <row r="398" spans="1:5" x14ac:dyDescent="0.15">
      <c r="A398" s="97" t="str">
        <f t="shared" si="6"/>
        <v>Becks5439RWRR</v>
      </c>
      <c r="B398" s="97" t="s">
        <v>3069</v>
      </c>
      <c r="C398" s="97" t="s">
        <v>3093</v>
      </c>
      <c r="D398" s="97" t="s">
        <v>1489</v>
      </c>
      <c r="E398" s="18">
        <v>109</v>
      </c>
    </row>
    <row r="399" spans="1:5" x14ac:dyDescent="0.15">
      <c r="A399" s="97" t="str">
        <f t="shared" si="6"/>
        <v>Becks5442VT3</v>
      </c>
      <c r="B399" s="97" t="s">
        <v>3069</v>
      </c>
      <c r="C399" s="97" t="s">
        <v>500</v>
      </c>
      <c r="D399" s="97" t="s">
        <v>1487</v>
      </c>
      <c r="E399" s="18">
        <v>110</v>
      </c>
    </row>
    <row r="400" spans="1:5" x14ac:dyDescent="0.15">
      <c r="A400" s="97" t="str">
        <f t="shared" si="6"/>
        <v>Becks5444CBRR</v>
      </c>
      <c r="B400" s="97" t="s">
        <v>3069</v>
      </c>
      <c r="C400" s="97" t="s">
        <v>3094</v>
      </c>
      <c r="D400" s="97" t="s">
        <v>1488</v>
      </c>
      <c r="E400" s="18">
        <v>110</v>
      </c>
    </row>
    <row r="401" spans="1:5" x14ac:dyDescent="0.15">
      <c r="A401" s="97" t="str">
        <f t="shared" si="6"/>
        <v>Becks5444nonGMO</v>
      </c>
      <c r="B401" s="97" t="s">
        <v>3069</v>
      </c>
      <c r="C401" s="97" t="s">
        <v>915</v>
      </c>
      <c r="D401" s="97" t="s">
        <v>2641</v>
      </c>
      <c r="E401" s="18">
        <v>110</v>
      </c>
    </row>
    <row r="402" spans="1:5" x14ac:dyDescent="0.15">
      <c r="A402" s="97" t="str">
        <f t="shared" si="6"/>
        <v>Becks5444NonGMO</v>
      </c>
      <c r="B402" s="97" t="s">
        <v>3069</v>
      </c>
      <c r="C402" s="97" t="s">
        <v>916</v>
      </c>
      <c r="D402" s="97" t="s">
        <v>2641</v>
      </c>
      <c r="E402" s="18">
        <v>110</v>
      </c>
    </row>
    <row r="403" spans="1:5" x14ac:dyDescent="0.15">
      <c r="A403" s="97" t="str">
        <f t="shared" si="6"/>
        <v>Becks5444RR</v>
      </c>
      <c r="B403" s="97" t="s">
        <v>3069</v>
      </c>
      <c r="C403" s="97" t="s">
        <v>3095</v>
      </c>
      <c r="D403" s="97" t="s">
        <v>1786</v>
      </c>
      <c r="E403" s="18">
        <v>110</v>
      </c>
    </row>
    <row r="404" spans="1:5" x14ac:dyDescent="0.15">
      <c r="A404" s="97" t="str">
        <f t="shared" si="6"/>
        <v>Becks5444RWRR</v>
      </c>
      <c r="B404" s="97" t="s">
        <v>3069</v>
      </c>
      <c r="C404" s="97" t="s">
        <v>3096</v>
      </c>
      <c r="D404" s="97" t="s">
        <v>1489</v>
      </c>
      <c r="E404" s="18">
        <v>110</v>
      </c>
    </row>
    <row r="405" spans="1:5" x14ac:dyDescent="0.15">
      <c r="A405" s="97" t="str">
        <f t="shared" si="6"/>
        <v>Becks5444VT3</v>
      </c>
      <c r="B405" s="97" t="s">
        <v>3069</v>
      </c>
      <c r="C405" s="97" t="s">
        <v>2448</v>
      </c>
      <c r="D405" s="97" t="s">
        <v>1487</v>
      </c>
      <c r="E405" s="18">
        <v>110</v>
      </c>
    </row>
    <row r="406" spans="1:5" x14ac:dyDescent="0.15">
      <c r="A406" s="97" t="str">
        <f t="shared" si="6"/>
        <v>Becks5454HXR</v>
      </c>
      <c r="B406" s="97" t="s">
        <v>3069</v>
      </c>
      <c r="C406" s="97" t="s">
        <v>501</v>
      </c>
      <c r="D406" s="97" t="s">
        <v>1789</v>
      </c>
      <c r="E406" s="18">
        <v>110</v>
      </c>
    </row>
    <row r="407" spans="1:5" x14ac:dyDescent="0.15">
      <c r="A407" s="97" t="str">
        <f t="shared" si="6"/>
        <v>Becks5454RR</v>
      </c>
      <c r="B407" s="97" t="s">
        <v>3069</v>
      </c>
      <c r="C407" s="97" t="s">
        <v>502</v>
      </c>
      <c r="D407" s="97" t="s">
        <v>1786</v>
      </c>
      <c r="E407" s="18">
        <v>110</v>
      </c>
    </row>
    <row r="408" spans="1:5" x14ac:dyDescent="0.15">
      <c r="A408" s="97" t="str">
        <f t="shared" si="6"/>
        <v>Becks5473A3</v>
      </c>
      <c r="B408" s="97" t="s">
        <v>3069</v>
      </c>
      <c r="C408" s="97" t="s">
        <v>503</v>
      </c>
      <c r="D408" s="97" t="s">
        <v>1796</v>
      </c>
      <c r="E408" s="18">
        <v>110</v>
      </c>
    </row>
    <row r="409" spans="1:5" x14ac:dyDescent="0.15">
      <c r="A409" s="97" t="str">
        <f t="shared" si="6"/>
        <v>Becks5538HXT</v>
      </c>
      <c r="B409" s="97" t="s">
        <v>3069</v>
      </c>
      <c r="C409" s="97" t="s">
        <v>3097</v>
      </c>
      <c r="D409" s="97" t="s">
        <v>1788</v>
      </c>
      <c r="E409" s="18">
        <v>110</v>
      </c>
    </row>
    <row r="410" spans="1:5" x14ac:dyDescent="0.15">
      <c r="A410" s="97" t="str">
        <f t="shared" si="6"/>
        <v>Becks5538nonGMO</v>
      </c>
      <c r="B410" s="97" t="s">
        <v>3069</v>
      </c>
      <c r="C410" s="97" t="s">
        <v>917</v>
      </c>
      <c r="D410" s="97" t="s">
        <v>2641</v>
      </c>
      <c r="E410" s="18">
        <v>110</v>
      </c>
    </row>
    <row r="411" spans="1:5" x14ac:dyDescent="0.15">
      <c r="A411" s="97" t="str">
        <f t="shared" si="6"/>
        <v>Becks5555CBRWRR</v>
      </c>
      <c r="B411" s="97" t="s">
        <v>3069</v>
      </c>
      <c r="C411" s="97" t="s">
        <v>3098</v>
      </c>
      <c r="D411" s="97" t="s">
        <v>1486</v>
      </c>
      <c r="E411" s="18">
        <v>110</v>
      </c>
    </row>
    <row r="412" spans="1:5" x14ac:dyDescent="0.15">
      <c r="A412" s="97" t="str">
        <f t="shared" si="6"/>
        <v>Becks5555RR</v>
      </c>
      <c r="B412" s="97" t="s">
        <v>3069</v>
      </c>
      <c r="C412" s="97" t="s">
        <v>134</v>
      </c>
      <c r="D412" s="97" t="s">
        <v>1786</v>
      </c>
      <c r="E412" s="18">
        <v>110</v>
      </c>
    </row>
    <row r="413" spans="1:5" x14ac:dyDescent="0.15">
      <c r="A413" s="97" t="str">
        <f t="shared" si="6"/>
        <v>Becks5555VT3</v>
      </c>
      <c r="B413" s="97" t="s">
        <v>3069</v>
      </c>
      <c r="C413" s="97" t="s">
        <v>3099</v>
      </c>
      <c r="D413" s="97" t="s">
        <v>1487</v>
      </c>
      <c r="E413" s="18">
        <v>110</v>
      </c>
    </row>
    <row r="414" spans="1:5" x14ac:dyDescent="0.15">
      <c r="A414" s="97" t="str">
        <f t="shared" si="6"/>
        <v>Becks5597CB</v>
      </c>
      <c r="B414" s="97" t="s">
        <v>3069</v>
      </c>
      <c r="C414" s="97" t="s">
        <v>3100</v>
      </c>
      <c r="D414" s="97" t="s">
        <v>1492</v>
      </c>
      <c r="E414" s="18">
        <v>110</v>
      </c>
    </row>
    <row r="415" spans="1:5" x14ac:dyDescent="0.15">
      <c r="A415" s="97" t="str">
        <f t="shared" si="6"/>
        <v>Becks5597LL</v>
      </c>
      <c r="B415" s="97" t="s">
        <v>3069</v>
      </c>
      <c r="C415" s="97" t="s">
        <v>3101</v>
      </c>
      <c r="D415" s="97" t="s">
        <v>1787</v>
      </c>
      <c r="E415" s="18">
        <v>110</v>
      </c>
    </row>
    <row r="416" spans="1:5" x14ac:dyDescent="0.15">
      <c r="A416" s="97" t="str">
        <f t="shared" si="6"/>
        <v>Becks5608nonGMO</v>
      </c>
      <c r="B416" s="97" t="s">
        <v>3069</v>
      </c>
      <c r="C416" s="97" t="s">
        <v>918</v>
      </c>
      <c r="D416" s="97" t="s">
        <v>2641</v>
      </c>
      <c r="E416" s="18">
        <v>111</v>
      </c>
    </row>
    <row r="417" spans="1:5" x14ac:dyDescent="0.15">
      <c r="A417" s="97" t="str">
        <f t="shared" si="6"/>
        <v>Becks5608RR</v>
      </c>
      <c r="B417" s="97" t="s">
        <v>3069</v>
      </c>
      <c r="C417" s="97" t="s">
        <v>2697</v>
      </c>
      <c r="D417" s="97" t="s">
        <v>1786</v>
      </c>
      <c r="E417" s="18">
        <v>111</v>
      </c>
    </row>
    <row r="418" spans="1:5" x14ac:dyDescent="0.15">
      <c r="A418" s="97" t="str">
        <f t="shared" si="6"/>
        <v>Becks5608VT3</v>
      </c>
      <c r="B418" s="97" t="s">
        <v>3069</v>
      </c>
      <c r="C418" s="97" t="s">
        <v>2698</v>
      </c>
      <c r="D418" s="97" t="s">
        <v>1487</v>
      </c>
      <c r="E418" s="18">
        <v>111</v>
      </c>
    </row>
    <row r="419" spans="1:5" x14ac:dyDescent="0.15">
      <c r="A419" s="97" t="str">
        <f t="shared" si="6"/>
        <v>Becks5616CBRWRR</v>
      </c>
      <c r="B419" s="97" t="s">
        <v>3069</v>
      </c>
      <c r="C419" s="97" t="s">
        <v>2699</v>
      </c>
      <c r="D419" s="97" t="s">
        <v>1486</v>
      </c>
      <c r="E419" s="18">
        <v>111</v>
      </c>
    </row>
    <row r="420" spans="1:5" x14ac:dyDescent="0.15">
      <c r="A420" s="97" t="str">
        <f t="shared" si="6"/>
        <v>Becks5616CL</v>
      </c>
      <c r="B420" s="97" t="s">
        <v>3069</v>
      </c>
      <c r="C420" s="97" t="s">
        <v>3102</v>
      </c>
      <c r="D420" s="97" t="s">
        <v>1383</v>
      </c>
      <c r="E420" s="18">
        <v>111</v>
      </c>
    </row>
    <row r="421" spans="1:5" x14ac:dyDescent="0.15">
      <c r="A421" s="97" t="str">
        <f t="shared" si="6"/>
        <v>Becks5616HXR</v>
      </c>
      <c r="B421" s="97" t="s">
        <v>3069</v>
      </c>
      <c r="C421" s="97" t="s">
        <v>919</v>
      </c>
      <c r="D421" s="97" t="s">
        <v>1789</v>
      </c>
      <c r="E421" s="18">
        <v>109</v>
      </c>
    </row>
    <row r="422" spans="1:5" x14ac:dyDescent="0.15">
      <c r="A422" s="97" t="str">
        <f t="shared" si="6"/>
        <v>Becks5616nonGMO</v>
      </c>
      <c r="B422" s="97" t="s">
        <v>3069</v>
      </c>
      <c r="C422" s="97" t="s">
        <v>920</v>
      </c>
      <c r="D422" s="97" t="s">
        <v>2641</v>
      </c>
      <c r="E422" s="18">
        <v>111</v>
      </c>
    </row>
    <row r="423" spans="1:5" x14ac:dyDescent="0.15">
      <c r="A423" s="97" t="str">
        <f t="shared" si="6"/>
        <v>Becks5616RR</v>
      </c>
      <c r="B423" s="97" t="s">
        <v>3069</v>
      </c>
      <c r="C423" s="97" t="s">
        <v>3103</v>
      </c>
      <c r="D423" s="97" t="s">
        <v>1786</v>
      </c>
      <c r="E423" s="18">
        <v>111</v>
      </c>
    </row>
    <row r="424" spans="1:5" x14ac:dyDescent="0.15">
      <c r="A424" s="97" t="str">
        <f t="shared" si="6"/>
        <v>Becks5616VT3</v>
      </c>
      <c r="B424" s="97" t="s">
        <v>3069</v>
      </c>
      <c r="C424" s="97" t="s">
        <v>3104</v>
      </c>
      <c r="D424" s="97" t="s">
        <v>1487</v>
      </c>
      <c r="E424" s="18">
        <v>111</v>
      </c>
    </row>
    <row r="425" spans="1:5" x14ac:dyDescent="0.15">
      <c r="A425" s="97" t="str">
        <f t="shared" si="6"/>
        <v>Becks5616VT3 Twin</v>
      </c>
      <c r="B425" s="97" t="s">
        <v>3069</v>
      </c>
      <c r="C425" s="97" t="s">
        <v>921</v>
      </c>
      <c r="D425" s="97" t="s">
        <v>1487</v>
      </c>
      <c r="E425" s="18">
        <v>111</v>
      </c>
    </row>
    <row r="426" spans="1:5" x14ac:dyDescent="0.15">
      <c r="A426" s="97" t="str">
        <f t="shared" si="6"/>
        <v>Becks5668NonGMO</v>
      </c>
      <c r="B426" s="97" t="s">
        <v>3069</v>
      </c>
      <c r="C426" s="97" t="s">
        <v>504</v>
      </c>
      <c r="D426" s="97" t="s">
        <v>2641</v>
      </c>
      <c r="E426" s="18">
        <v>111</v>
      </c>
    </row>
    <row r="427" spans="1:5" x14ac:dyDescent="0.15">
      <c r="A427" s="97" t="str">
        <f t="shared" si="6"/>
        <v>Becks5676HXR</v>
      </c>
      <c r="B427" s="97" t="s">
        <v>3069</v>
      </c>
      <c r="C427" s="97" t="s">
        <v>505</v>
      </c>
      <c r="D427" s="97" t="s">
        <v>1789</v>
      </c>
      <c r="E427" s="18">
        <v>112</v>
      </c>
    </row>
    <row r="428" spans="1:5" x14ac:dyDescent="0.15">
      <c r="A428" s="97" t="str">
        <f t="shared" si="6"/>
        <v>Becks5676nonGMO</v>
      </c>
      <c r="B428" s="97" t="s">
        <v>3069</v>
      </c>
      <c r="C428" s="97" t="s">
        <v>922</v>
      </c>
      <c r="D428" s="97" t="s">
        <v>2641</v>
      </c>
      <c r="E428" s="18">
        <v>111</v>
      </c>
    </row>
    <row r="429" spans="1:5" x14ac:dyDescent="0.15">
      <c r="A429" s="97" t="str">
        <f t="shared" si="6"/>
        <v>Becks5676RR</v>
      </c>
      <c r="B429" s="97" t="s">
        <v>3069</v>
      </c>
      <c r="C429" s="97" t="s">
        <v>2700</v>
      </c>
      <c r="D429" s="97" t="s">
        <v>1786</v>
      </c>
      <c r="E429" s="18">
        <v>111</v>
      </c>
    </row>
    <row r="430" spans="1:5" x14ac:dyDescent="0.15">
      <c r="A430" s="97" t="str">
        <f t="shared" si="6"/>
        <v>Becks5684CL</v>
      </c>
      <c r="B430" s="97" t="s">
        <v>3069</v>
      </c>
      <c r="C430" s="97" t="s">
        <v>3105</v>
      </c>
      <c r="D430" s="97" t="s">
        <v>1383</v>
      </c>
      <c r="E430" s="18">
        <v>110</v>
      </c>
    </row>
    <row r="431" spans="1:5" x14ac:dyDescent="0.15">
      <c r="A431" s="97" t="str">
        <f t="shared" si="6"/>
        <v>Becks5684nonGMO</v>
      </c>
      <c r="B431" s="97" t="s">
        <v>3069</v>
      </c>
      <c r="C431" s="97" t="s">
        <v>923</v>
      </c>
      <c r="D431" s="97" t="s">
        <v>2641</v>
      </c>
      <c r="E431" s="18">
        <v>110</v>
      </c>
    </row>
    <row r="432" spans="1:5" x14ac:dyDescent="0.15">
      <c r="A432" s="97" t="str">
        <f t="shared" si="6"/>
        <v>Becks5684RR</v>
      </c>
      <c r="B432" s="97" t="s">
        <v>3069</v>
      </c>
      <c r="C432" s="97" t="s">
        <v>1637</v>
      </c>
      <c r="D432" s="97" t="s">
        <v>1786</v>
      </c>
      <c r="E432" s="18">
        <v>110</v>
      </c>
    </row>
    <row r="433" spans="1:5" x14ac:dyDescent="0.15">
      <c r="A433" s="97" t="str">
        <f t="shared" si="6"/>
        <v>Becks5684VT3</v>
      </c>
      <c r="B433" s="97" t="s">
        <v>3069</v>
      </c>
      <c r="C433" s="97" t="s">
        <v>1638</v>
      </c>
      <c r="D433" s="97" t="s">
        <v>1487</v>
      </c>
      <c r="E433" s="18">
        <v>110</v>
      </c>
    </row>
    <row r="434" spans="1:5" x14ac:dyDescent="0.15">
      <c r="A434" s="97" t="str">
        <f t="shared" si="6"/>
        <v>Becks5716A3</v>
      </c>
      <c r="B434" s="97" t="s">
        <v>3069</v>
      </c>
      <c r="C434" s="97" t="s">
        <v>2701</v>
      </c>
      <c r="D434" s="97" t="s">
        <v>1796</v>
      </c>
      <c r="E434" s="18">
        <v>111</v>
      </c>
    </row>
    <row r="435" spans="1:5" x14ac:dyDescent="0.15">
      <c r="A435" s="97" t="str">
        <f t="shared" si="6"/>
        <v>Becks5716LL</v>
      </c>
      <c r="B435" s="97" t="s">
        <v>3069</v>
      </c>
      <c r="C435" s="97" t="s">
        <v>506</v>
      </c>
      <c r="D435" s="97" t="s">
        <v>1787</v>
      </c>
      <c r="E435" s="18">
        <v>111</v>
      </c>
    </row>
    <row r="436" spans="1:5" x14ac:dyDescent="0.15">
      <c r="A436" s="97" t="str">
        <f t="shared" si="6"/>
        <v>Becks5722HXR</v>
      </c>
      <c r="B436" s="97" t="s">
        <v>3069</v>
      </c>
      <c r="C436" s="97" t="s">
        <v>2702</v>
      </c>
      <c r="D436" s="97" t="s">
        <v>1789</v>
      </c>
      <c r="E436" s="18">
        <v>112</v>
      </c>
    </row>
    <row r="437" spans="1:5" x14ac:dyDescent="0.15">
      <c r="A437" s="97" t="str">
        <f t="shared" si="6"/>
        <v>Becks5722HXT</v>
      </c>
      <c r="B437" s="97" t="s">
        <v>3069</v>
      </c>
      <c r="C437" s="97" t="s">
        <v>1639</v>
      </c>
      <c r="D437" s="97" t="s">
        <v>1788</v>
      </c>
      <c r="E437" s="18">
        <v>112</v>
      </c>
    </row>
    <row r="438" spans="1:5" x14ac:dyDescent="0.15">
      <c r="A438" s="97" t="str">
        <f t="shared" si="6"/>
        <v>Becks5722HXTRR</v>
      </c>
      <c r="B438" s="97" t="s">
        <v>3069</v>
      </c>
      <c r="C438" s="97" t="s">
        <v>1640</v>
      </c>
      <c r="D438" s="97" t="s">
        <v>1789</v>
      </c>
      <c r="E438" s="18">
        <v>112</v>
      </c>
    </row>
    <row r="439" spans="1:5" x14ac:dyDescent="0.15">
      <c r="A439" s="97" t="str">
        <f t="shared" si="6"/>
        <v>Becks5779VT3</v>
      </c>
      <c r="B439" s="97" t="s">
        <v>3069</v>
      </c>
      <c r="C439" s="97" t="s">
        <v>2703</v>
      </c>
      <c r="D439" s="97" t="s">
        <v>1487</v>
      </c>
      <c r="E439" s="18">
        <v>111</v>
      </c>
    </row>
    <row r="440" spans="1:5" x14ac:dyDescent="0.15">
      <c r="A440" s="97" t="str">
        <f t="shared" si="6"/>
        <v>Becks5784RR</v>
      </c>
      <c r="B440" s="97" t="s">
        <v>3069</v>
      </c>
      <c r="C440" s="97" t="s">
        <v>2704</v>
      </c>
      <c r="D440" s="97" t="s">
        <v>1786</v>
      </c>
      <c r="E440" s="18">
        <v>111</v>
      </c>
    </row>
    <row r="441" spans="1:5" x14ac:dyDescent="0.15">
      <c r="A441" s="97" t="str">
        <f t="shared" si="6"/>
        <v>Becks5816CBRR</v>
      </c>
      <c r="B441" s="97" t="s">
        <v>3069</v>
      </c>
      <c r="C441" s="97" t="s">
        <v>1641</v>
      </c>
      <c r="D441" s="97" t="s">
        <v>1488</v>
      </c>
      <c r="E441" s="18">
        <v>112</v>
      </c>
    </row>
    <row r="442" spans="1:5" x14ac:dyDescent="0.15">
      <c r="A442" s="97" t="str">
        <f t="shared" si="6"/>
        <v>Becks5899CBRR</v>
      </c>
      <c r="B442" s="97" t="s">
        <v>3069</v>
      </c>
      <c r="C442" s="97" t="s">
        <v>1642</v>
      </c>
      <c r="D442" s="97" t="s">
        <v>1488</v>
      </c>
      <c r="E442" s="18">
        <v>111</v>
      </c>
    </row>
    <row r="443" spans="1:5" x14ac:dyDescent="0.15">
      <c r="A443" s="97" t="str">
        <f t="shared" si="6"/>
        <v>Becks5959CB</v>
      </c>
      <c r="B443" s="97" t="s">
        <v>3069</v>
      </c>
      <c r="C443" s="97" t="s">
        <v>1643</v>
      </c>
      <c r="D443" s="97" t="s">
        <v>1492</v>
      </c>
      <c r="E443" s="18">
        <v>110</v>
      </c>
    </row>
    <row r="444" spans="1:5" x14ac:dyDescent="0.15">
      <c r="A444" s="97" t="str">
        <f t="shared" si="6"/>
        <v>Becks6097CB</v>
      </c>
      <c r="B444" s="97" t="s">
        <v>3069</v>
      </c>
      <c r="C444" s="97" t="s">
        <v>1570</v>
      </c>
      <c r="D444" s="97" t="s">
        <v>1492</v>
      </c>
      <c r="E444" s="18">
        <v>111</v>
      </c>
    </row>
    <row r="445" spans="1:5" x14ac:dyDescent="0.15">
      <c r="A445" s="97" t="str">
        <f t="shared" si="6"/>
        <v>Becks6197CB</v>
      </c>
      <c r="B445" s="97" t="s">
        <v>3069</v>
      </c>
      <c r="C445" s="97" t="s">
        <v>1571</v>
      </c>
      <c r="D445" s="97" t="s">
        <v>1492</v>
      </c>
      <c r="E445" s="18">
        <v>112</v>
      </c>
    </row>
    <row r="446" spans="1:5" x14ac:dyDescent="0.15">
      <c r="A446" s="97" t="str">
        <f t="shared" si="6"/>
        <v>Becks6197nonGMO</v>
      </c>
      <c r="B446" s="97" t="s">
        <v>3069</v>
      </c>
      <c r="C446" s="97" t="s">
        <v>924</v>
      </c>
      <c r="D446" s="97" t="s">
        <v>2641</v>
      </c>
      <c r="E446" s="18">
        <v>112</v>
      </c>
    </row>
    <row r="447" spans="1:5" x14ac:dyDescent="0.15">
      <c r="A447" s="97" t="str">
        <f t="shared" si="6"/>
        <v>Becks6197VT</v>
      </c>
      <c r="B447" s="97" t="s">
        <v>3069</v>
      </c>
      <c r="C447" s="97" t="s">
        <v>1572</v>
      </c>
      <c r="D447" s="97" t="s">
        <v>1785</v>
      </c>
      <c r="E447" s="18">
        <v>112</v>
      </c>
    </row>
    <row r="448" spans="1:5" x14ac:dyDescent="0.15">
      <c r="A448" s="97" t="str">
        <f t="shared" si="6"/>
        <v>Becks6197VT</v>
      </c>
      <c r="B448" s="97" t="s">
        <v>3069</v>
      </c>
      <c r="C448" s="97" t="s">
        <v>1572</v>
      </c>
      <c r="D448" s="97" t="s">
        <v>1785</v>
      </c>
      <c r="E448" s="18">
        <v>112</v>
      </c>
    </row>
    <row r="449" spans="1:5" x14ac:dyDescent="0.15">
      <c r="A449" s="97" t="str">
        <f t="shared" si="6"/>
        <v>Becks6197VT</v>
      </c>
      <c r="B449" s="97" t="s">
        <v>3069</v>
      </c>
      <c r="C449" s="97" t="s">
        <v>1572</v>
      </c>
      <c r="D449" s="97" t="s">
        <v>1785</v>
      </c>
      <c r="E449" s="18">
        <v>112</v>
      </c>
    </row>
    <row r="450" spans="1:5" x14ac:dyDescent="0.15">
      <c r="A450" s="97" t="str">
        <f t="shared" ref="A450:A513" si="7">B450&amp;C450</f>
        <v>Becks6288A3</v>
      </c>
      <c r="B450" s="97" t="s">
        <v>3069</v>
      </c>
      <c r="C450" s="97" t="s">
        <v>507</v>
      </c>
      <c r="D450" s="97" t="s">
        <v>1796</v>
      </c>
      <c r="E450" s="18">
        <v>112</v>
      </c>
    </row>
    <row r="451" spans="1:5" x14ac:dyDescent="0.15">
      <c r="A451" s="97" t="str">
        <f t="shared" si="7"/>
        <v>Becks6288Bt1</v>
      </c>
      <c r="B451" s="97" t="s">
        <v>3069</v>
      </c>
      <c r="C451" s="97" t="s">
        <v>508</v>
      </c>
      <c r="D451" s="97" t="s">
        <v>1491</v>
      </c>
      <c r="E451" s="18">
        <v>112</v>
      </c>
    </row>
    <row r="452" spans="1:5" x14ac:dyDescent="0.15">
      <c r="A452" s="97" t="str">
        <f t="shared" si="7"/>
        <v>Becks6288CL</v>
      </c>
      <c r="B452" s="97" t="s">
        <v>3069</v>
      </c>
      <c r="C452" s="97" t="s">
        <v>509</v>
      </c>
      <c r="D452" s="97" t="s">
        <v>1383</v>
      </c>
      <c r="E452" s="18">
        <v>112</v>
      </c>
    </row>
    <row r="453" spans="1:5" x14ac:dyDescent="0.15">
      <c r="A453" s="97" t="str">
        <f t="shared" si="7"/>
        <v>Becks6363HXR</v>
      </c>
      <c r="B453" s="97" t="s">
        <v>3069</v>
      </c>
      <c r="C453" s="97" t="s">
        <v>510</v>
      </c>
      <c r="D453" s="97" t="s">
        <v>1789</v>
      </c>
      <c r="E453" s="18">
        <v>112</v>
      </c>
    </row>
    <row r="454" spans="1:5" x14ac:dyDescent="0.15">
      <c r="A454" s="97" t="str">
        <f t="shared" si="7"/>
        <v>Becks6528NonGMO</v>
      </c>
      <c r="B454" s="97" t="s">
        <v>3069</v>
      </c>
      <c r="C454" s="97" t="s">
        <v>511</v>
      </c>
      <c r="D454" s="97" t="s">
        <v>2641</v>
      </c>
      <c r="E454" s="18">
        <v>113</v>
      </c>
    </row>
    <row r="455" spans="1:5" x14ac:dyDescent="0.15">
      <c r="A455" s="97" t="str">
        <f t="shared" si="7"/>
        <v>Becks6722CBRWRR</v>
      </c>
      <c r="B455" s="97" t="s">
        <v>3069</v>
      </c>
      <c r="C455" s="97" t="s">
        <v>2028</v>
      </c>
      <c r="D455" s="97" t="s">
        <v>1486</v>
      </c>
      <c r="E455" s="18">
        <v>114</v>
      </c>
    </row>
    <row r="456" spans="1:5" x14ac:dyDescent="0.15">
      <c r="A456" s="97" t="str">
        <f t="shared" si="7"/>
        <v>Becks6722CBRWRR</v>
      </c>
      <c r="B456" s="97" t="s">
        <v>3069</v>
      </c>
      <c r="C456" s="97" t="s">
        <v>2028</v>
      </c>
      <c r="D456" s="97" t="s">
        <v>1486</v>
      </c>
      <c r="E456" s="18">
        <v>114</v>
      </c>
    </row>
    <row r="457" spans="1:5" x14ac:dyDescent="0.15">
      <c r="A457" s="97" t="str">
        <f t="shared" si="7"/>
        <v>Becks6722CBRWRR</v>
      </c>
      <c r="B457" s="97" t="s">
        <v>3069</v>
      </c>
      <c r="C457" s="97" t="s">
        <v>2028</v>
      </c>
      <c r="D457" s="97" t="s">
        <v>1486</v>
      </c>
      <c r="E457" s="18">
        <v>114</v>
      </c>
    </row>
    <row r="458" spans="1:5" x14ac:dyDescent="0.15">
      <c r="A458" s="97" t="str">
        <f t="shared" si="7"/>
        <v>Becks6722VT3</v>
      </c>
      <c r="B458" s="97" t="s">
        <v>3069</v>
      </c>
      <c r="C458" s="97" t="s">
        <v>1573</v>
      </c>
      <c r="D458" s="97" t="s">
        <v>1487</v>
      </c>
      <c r="E458" s="18">
        <v>114</v>
      </c>
    </row>
    <row r="459" spans="1:5" x14ac:dyDescent="0.15">
      <c r="A459" s="97" t="str">
        <f t="shared" si="7"/>
        <v>Becks6733Hx1</v>
      </c>
      <c r="B459" s="97" t="s">
        <v>3069</v>
      </c>
      <c r="C459" s="97" t="s">
        <v>1574</v>
      </c>
      <c r="D459" s="97" t="s">
        <v>1485</v>
      </c>
      <c r="E459" s="18">
        <v>113</v>
      </c>
    </row>
    <row r="460" spans="1:5" x14ac:dyDescent="0.15">
      <c r="A460" s="97" t="str">
        <f t="shared" si="7"/>
        <v>Becks6733HXR</v>
      </c>
      <c r="B460" s="97" t="s">
        <v>3069</v>
      </c>
      <c r="C460" s="97" t="s">
        <v>2029</v>
      </c>
      <c r="D460" s="97" t="s">
        <v>1789</v>
      </c>
      <c r="E460" s="18">
        <v>113</v>
      </c>
    </row>
    <row r="461" spans="1:5" x14ac:dyDescent="0.15">
      <c r="A461" s="97" t="str">
        <f t="shared" si="7"/>
        <v>Becks6733HXR</v>
      </c>
      <c r="B461" s="97" t="s">
        <v>3069</v>
      </c>
      <c r="C461" s="97" t="s">
        <v>2029</v>
      </c>
      <c r="D461" s="97" t="s">
        <v>1789</v>
      </c>
      <c r="E461" s="18">
        <v>113</v>
      </c>
    </row>
    <row r="462" spans="1:5" x14ac:dyDescent="0.15">
      <c r="A462" s="97" t="str">
        <f t="shared" si="7"/>
        <v>Becks6733nonGMO</v>
      </c>
      <c r="B462" s="97" t="s">
        <v>3069</v>
      </c>
      <c r="C462" s="97" t="s">
        <v>925</v>
      </c>
      <c r="D462" s="97" t="s">
        <v>2641</v>
      </c>
      <c r="E462" s="18">
        <v>113</v>
      </c>
    </row>
    <row r="463" spans="1:5" x14ac:dyDescent="0.15">
      <c r="A463" s="97" t="str">
        <f t="shared" si="7"/>
        <v>Becks6733RR</v>
      </c>
      <c r="B463" s="97" t="s">
        <v>3069</v>
      </c>
      <c r="C463" s="97" t="s">
        <v>2030</v>
      </c>
      <c r="D463" s="97" t="s">
        <v>1786</v>
      </c>
      <c r="E463" s="18">
        <v>113</v>
      </c>
    </row>
    <row r="464" spans="1:5" x14ac:dyDescent="0.15">
      <c r="A464" s="97" t="str">
        <f t="shared" si="7"/>
        <v>Becks7538Bt1</v>
      </c>
      <c r="B464" s="97" t="s">
        <v>3069</v>
      </c>
      <c r="C464" s="97" t="s">
        <v>1575</v>
      </c>
      <c r="D464" s="97" t="s">
        <v>1491</v>
      </c>
      <c r="E464" s="18">
        <v>115</v>
      </c>
    </row>
    <row r="465" spans="1:5" x14ac:dyDescent="0.15">
      <c r="A465" s="97" t="str">
        <f t="shared" si="7"/>
        <v>Becks7916CBRR</v>
      </c>
      <c r="B465" s="97" t="s">
        <v>3069</v>
      </c>
      <c r="C465" s="97" t="s">
        <v>1576</v>
      </c>
      <c r="D465" s="97" t="s">
        <v>1488</v>
      </c>
      <c r="E465" s="18">
        <v>116</v>
      </c>
    </row>
    <row r="466" spans="1:5" x14ac:dyDescent="0.15">
      <c r="A466" s="97" t="str">
        <f t="shared" si="7"/>
        <v>Becks7916Hx1</v>
      </c>
      <c r="B466" s="97" t="s">
        <v>3069</v>
      </c>
      <c r="C466" s="97" t="s">
        <v>1577</v>
      </c>
      <c r="D466" s="97" t="s">
        <v>1485</v>
      </c>
      <c r="E466" s="18">
        <v>116</v>
      </c>
    </row>
    <row r="467" spans="1:5" x14ac:dyDescent="0.15">
      <c r="A467" s="97" t="str">
        <f t="shared" si="7"/>
        <v>Becks7916Hx1CL</v>
      </c>
      <c r="B467" s="97" t="s">
        <v>3069</v>
      </c>
      <c r="C467" s="97" t="s">
        <v>1578</v>
      </c>
      <c r="D467" s="97" t="s">
        <v>1862</v>
      </c>
      <c r="E467" s="18">
        <v>116</v>
      </c>
    </row>
    <row r="468" spans="1:5" x14ac:dyDescent="0.15">
      <c r="A468" s="97" t="str">
        <f t="shared" si="7"/>
        <v>Becks7916RR</v>
      </c>
      <c r="B468" s="97" t="s">
        <v>3069</v>
      </c>
      <c r="C468" s="97" t="s">
        <v>1579</v>
      </c>
      <c r="D468" s="97" t="s">
        <v>1786</v>
      </c>
      <c r="E468" s="18">
        <v>116</v>
      </c>
    </row>
    <row r="469" spans="1:5" x14ac:dyDescent="0.15">
      <c r="A469" s="97" t="str">
        <f t="shared" si="7"/>
        <v>Becks7916VT3</v>
      </c>
      <c r="B469" s="97" t="s">
        <v>3069</v>
      </c>
      <c r="C469" s="97" t="s">
        <v>1580</v>
      </c>
      <c r="D469" s="97" t="s">
        <v>1487</v>
      </c>
      <c r="E469" s="18">
        <v>116</v>
      </c>
    </row>
    <row r="470" spans="1:5" x14ac:dyDescent="0.15">
      <c r="A470" s="97" t="str">
        <f t="shared" si="7"/>
        <v>Becks7997CL</v>
      </c>
      <c r="B470" s="97" t="s">
        <v>3069</v>
      </c>
      <c r="C470" s="97" t="s">
        <v>1581</v>
      </c>
      <c r="D470" s="97" t="s">
        <v>1383</v>
      </c>
      <c r="E470" s="18">
        <v>116</v>
      </c>
    </row>
    <row r="471" spans="1:5" x14ac:dyDescent="0.15">
      <c r="A471" s="97" t="str">
        <f t="shared" si="7"/>
        <v>Becks7997RR</v>
      </c>
      <c r="B471" s="97" t="s">
        <v>3069</v>
      </c>
      <c r="C471" s="97" t="s">
        <v>1582</v>
      </c>
      <c r="D471" s="97" t="s">
        <v>1786</v>
      </c>
      <c r="E471" s="18">
        <v>116</v>
      </c>
    </row>
    <row r="472" spans="1:5" x14ac:dyDescent="0.15">
      <c r="A472" s="97" t="str">
        <f t="shared" si="7"/>
        <v>Belle1127R</v>
      </c>
      <c r="B472" s="97" t="s">
        <v>926</v>
      </c>
      <c r="C472" s="97" t="s">
        <v>927</v>
      </c>
      <c r="D472" s="97" t="s">
        <v>1786</v>
      </c>
      <c r="E472" s="18">
        <v>111</v>
      </c>
    </row>
    <row r="473" spans="1:5" x14ac:dyDescent="0.15">
      <c r="A473" s="97" t="str">
        <f t="shared" si="7"/>
        <v>Belle1147RY</v>
      </c>
      <c r="B473" s="97" t="s">
        <v>926</v>
      </c>
      <c r="C473" s="97" t="s">
        <v>928</v>
      </c>
      <c r="D473" s="97" t="s">
        <v>1488</v>
      </c>
      <c r="E473" s="18">
        <v>111</v>
      </c>
    </row>
    <row r="474" spans="1:5" x14ac:dyDescent="0.15">
      <c r="A474" s="97" t="str">
        <f t="shared" si="7"/>
        <v>Belle1147VT3</v>
      </c>
      <c r="B474" s="97" t="s">
        <v>926</v>
      </c>
      <c r="C474" s="97" t="s">
        <v>1163</v>
      </c>
      <c r="D474" s="97" t="s">
        <v>1487</v>
      </c>
      <c r="E474" s="18">
        <v>111</v>
      </c>
    </row>
    <row r="475" spans="1:5" x14ac:dyDescent="0.15">
      <c r="A475" s="97" t="str">
        <f t="shared" si="7"/>
        <v>Belle1533Y</v>
      </c>
      <c r="B475" s="97" t="s">
        <v>926</v>
      </c>
      <c r="C475" s="97" t="s">
        <v>1164</v>
      </c>
      <c r="D475" s="97" t="s">
        <v>1786</v>
      </c>
      <c r="E475" s="18">
        <v>115</v>
      </c>
    </row>
    <row r="476" spans="1:5" x14ac:dyDescent="0.15">
      <c r="A476" s="97" t="str">
        <f t="shared" si="7"/>
        <v>Belle1545RY</v>
      </c>
      <c r="B476" s="97" t="s">
        <v>926</v>
      </c>
      <c r="C476" s="97" t="s">
        <v>1165</v>
      </c>
      <c r="D476" s="97" t="s">
        <v>1488</v>
      </c>
      <c r="E476" s="18">
        <v>115</v>
      </c>
    </row>
    <row r="477" spans="1:5" x14ac:dyDescent="0.15">
      <c r="A477" s="97" t="str">
        <f t="shared" si="7"/>
        <v>Belle1545VT3</v>
      </c>
      <c r="B477" s="97" t="s">
        <v>926</v>
      </c>
      <c r="C477" s="97" t="s">
        <v>1166</v>
      </c>
      <c r="D477" s="97" t="s">
        <v>1487</v>
      </c>
      <c r="E477" s="18">
        <v>115</v>
      </c>
    </row>
    <row r="478" spans="1:5" x14ac:dyDescent="0.15">
      <c r="A478" s="97" t="str">
        <f t="shared" si="7"/>
        <v>Belle1727R</v>
      </c>
      <c r="B478" s="97" t="s">
        <v>926</v>
      </c>
      <c r="C478" s="97" t="s">
        <v>1167</v>
      </c>
      <c r="D478" s="97" t="s">
        <v>1786</v>
      </c>
      <c r="E478" s="18">
        <v>117</v>
      </c>
    </row>
    <row r="479" spans="1:5" x14ac:dyDescent="0.15">
      <c r="A479" s="97" t="str">
        <f t="shared" si="7"/>
        <v>Belle1844RY</v>
      </c>
      <c r="B479" s="97" t="s">
        <v>926</v>
      </c>
      <c r="C479" s="97" t="s">
        <v>1168</v>
      </c>
      <c r="D479" s="97" t="s">
        <v>1488</v>
      </c>
      <c r="E479" s="18">
        <v>118</v>
      </c>
    </row>
    <row r="480" spans="1:5" x14ac:dyDescent="0.15">
      <c r="A480" s="97" t="str">
        <f t="shared" si="7"/>
        <v>Belle1844VT3</v>
      </c>
      <c r="B480" s="97" t="s">
        <v>926</v>
      </c>
      <c r="C480" s="97" t="s">
        <v>1169</v>
      </c>
      <c r="D480" s="97" t="s">
        <v>1487</v>
      </c>
      <c r="E480" s="18">
        <v>118</v>
      </c>
    </row>
    <row r="481" spans="1:5" x14ac:dyDescent="0.15">
      <c r="A481" s="97" t="str">
        <f t="shared" si="7"/>
        <v>Bio Gene81V09</v>
      </c>
      <c r="B481" s="97" t="s">
        <v>1170</v>
      </c>
      <c r="C481" s="97" t="s">
        <v>1171</v>
      </c>
      <c r="D481" s="97" t="s">
        <v>1487</v>
      </c>
      <c r="E481" s="18">
        <v>111</v>
      </c>
    </row>
    <row r="482" spans="1:5" x14ac:dyDescent="0.15">
      <c r="A482" s="97" t="str">
        <f t="shared" si="7"/>
        <v>Bio Gene81V09</v>
      </c>
      <c r="B482" s="97" t="s">
        <v>1170</v>
      </c>
      <c r="C482" s="97" t="s">
        <v>1171</v>
      </c>
      <c r="D482" s="97" t="s">
        <v>1487</v>
      </c>
      <c r="E482" s="18">
        <v>111</v>
      </c>
    </row>
    <row r="483" spans="1:5" x14ac:dyDescent="0.15">
      <c r="A483" s="97" t="str">
        <f t="shared" si="7"/>
        <v>Bio Gene81V09</v>
      </c>
      <c r="B483" s="97" t="s">
        <v>1170</v>
      </c>
      <c r="C483" s="97" t="s">
        <v>1171</v>
      </c>
      <c r="D483" s="97" t="s">
        <v>1487</v>
      </c>
      <c r="E483" s="18">
        <v>111</v>
      </c>
    </row>
    <row r="484" spans="1:5" x14ac:dyDescent="0.15">
      <c r="A484" s="97" t="str">
        <f t="shared" si="7"/>
        <v>Bio Gene82V09</v>
      </c>
      <c r="B484" s="97" t="s">
        <v>1170</v>
      </c>
      <c r="C484" s="97" t="s">
        <v>1172</v>
      </c>
      <c r="D484" s="97" t="s">
        <v>1487</v>
      </c>
      <c r="E484" s="18">
        <v>112</v>
      </c>
    </row>
    <row r="485" spans="1:5" x14ac:dyDescent="0.15">
      <c r="A485" s="97" t="str">
        <f t="shared" si="7"/>
        <v>Bio Gene82V09</v>
      </c>
      <c r="B485" s="97" t="s">
        <v>1170</v>
      </c>
      <c r="C485" s="97" t="s">
        <v>1172</v>
      </c>
      <c r="D485" s="97" t="s">
        <v>1487</v>
      </c>
      <c r="E485" s="18">
        <v>112</v>
      </c>
    </row>
    <row r="486" spans="1:5" x14ac:dyDescent="0.15">
      <c r="A486" s="97" t="str">
        <f t="shared" si="7"/>
        <v>Bio Gene84V09</v>
      </c>
      <c r="B486" s="97" t="s">
        <v>1170</v>
      </c>
      <c r="C486" s="97" t="s">
        <v>1173</v>
      </c>
      <c r="D486" s="97" t="s">
        <v>1487</v>
      </c>
      <c r="E486" s="18">
        <v>114</v>
      </c>
    </row>
    <row r="487" spans="1:5" x14ac:dyDescent="0.15">
      <c r="A487" s="97" t="str">
        <f t="shared" si="7"/>
        <v>Bio Gene84V09</v>
      </c>
      <c r="B487" s="97" t="s">
        <v>1170</v>
      </c>
      <c r="C487" s="97" t="s">
        <v>1173</v>
      </c>
      <c r="D487" s="97" t="s">
        <v>1487</v>
      </c>
      <c r="E487" s="18">
        <v>114</v>
      </c>
    </row>
    <row r="488" spans="1:5" x14ac:dyDescent="0.15">
      <c r="A488" s="97" t="str">
        <f t="shared" si="7"/>
        <v>Bo-Jac4552</v>
      </c>
      <c r="B488" s="97" t="s">
        <v>1174</v>
      </c>
      <c r="C488" s="97" t="s">
        <v>512</v>
      </c>
      <c r="D488" s="97" t="s">
        <v>2641</v>
      </c>
      <c r="E488" s="18">
        <v>111</v>
      </c>
    </row>
    <row r="489" spans="1:5" x14ac:dyDescent="0.15">
      <c r="A489" s="97" t="str">
        <f t="shared" si="7"/>
        <v>Bo-Jac5212</v>
      </c>
      <c r="B489" s="97" t="s">
        <v>1174</v>
      </c>
      <c r="C489" s="97" t="s">
        <v>513</v>
      </c>
      <c r="D489" s="97" t="s">
        <v>2641</v>
      </c>
      <c r="E489" s="18">
        <v>112</v>
      </c>
    </row>
    <row r="490" spans="1:5" x14ac:dyDescent="0.15">
      <c r="A490" s="97" t="str">
        <f t="shared" si="7"/>
        <v>Bo-Jac5951</v>
      </c>
      <c r="B490" s="97" t="s">
        <v>1174</v>
      </c>
      <c r="C490" s="97" t="s">
        <v>514</v>
      </c>
      <c r="D490" s="97" t="s">
        <v>2641</v>
      </c>
      <c r="E490" s="18">
        <v>113</v>
      </c>
    </row>
    <row r="491" spans="1:5" x14ac:dyDescent="0.15">
      <c r="A491" s="97" t="str">
        <f t="shared" si="7"/>
        <v>Bo-Jac6189</v>
      </c>
      <c r="B491" s="97" t="s">
        <v>1174</v>
      </c>
      <c r="C491" s="97" t="s">
        <v>515</v>
      </c>
      <c r="D491" s="97" t="s">
        <v>2641</v>
      </c>
      <c r="E491" s="18">
        <v>115</v>
      </c>
    </row>
    <row r="492" spans="1:5" x14ac:dyDescent="0.15">
      <c r="A492" s="97" t="str">
        <f t="shared" si="7"/>
        <v>Bo-Jac6242</v>
      </c>
      <c r="B492" s="97" t="s">
        <v>1174</v>
      </c>
      <c r="C492" s="97" t="s">
        <v>1175</v>
      </c>
      <c r="D492" s="97" t="s">
        <v>2641</v>
      </c>
      <c r="E492" s="18">
        <v>115</v>
      </c>
    </row>
    <row r="493" spans="1:5" x14ac:dyDescent="0.15">
      <c r="A493" s="97" t="str">
        <f t="shared" si="7"/>
        <v>Bo-Jac6333</v>
      </c>
      <c r="B493" s="97" t="s">
        <v>1174</v>
      </c>
      <c r="C493" s="97" t="s">
        <v>516</v>
      </c>
      <c r="D493" s="97" t="s">
        <v>2641</v>
      </c>
      <c r="E493" s="18">
        <v>116</v>
      </c>
    </row>
    <row r="494" spans="1:5" x14ac:dyDescent="0.15">
      <c r="A494" s="97" t="str">
        <f t="shared" si="7"/>
        <v>Bo-Jac6813</v>
      </c>
      <c r="B494" s="97" t="s">
        <v>1174</v>
      </c>
      <c r="C494" s="97" t="s">
        <v>1176</v>
      </c>
      <c r="D494" s="97" t="s">
        <v>1487</v>
      </c>
      <c r="E494" s="18">
        <v>113</v>
      </c>
    </row>
    <row r="495" spans="1:5" x14ac:dyDescent="0.15">
      <c r="A495" s="97" t="str">
        <f t="shared" si="7"/>
        <v>Bo-Jac6814</v>
      </c>
      <c r="B495" s="97" t="s">
        <v>1174</v>
      </c>
      <c r="C495" s="97" t="s">
        <v>1177</v>
      </c>
      <c r="D495" s="97" t="s">
        <v>1487</v>
      </c>
      <c r="E495" s="18">
        <v>114</v>
      </c>
    </row>
    <row r="496" spans="1:5" x14ac:dyDescent="0.15">
      <c r="A496" s="97" t="str">
        <f t="shared" si="7"/>
        <v>Bo-Jac6814</v>
      </c>
      <c r="B496" s="97" t="s">
        <v>1174</v>
      </c>
      <c r="C496" s="97" t="s">
        <v>1177</v>
      </c>
      <c r="D496" s="97" t="s">
        <v>1487</v>
      </c>
      <c r="E496" s="18">
        <v>114</v>
      </c>
    </row>
    <row r="497" spans="1:5" x14ac:dyDescent="0.15">
      <c r="A497" s="97" t="str">
        <f t="shared" si="7"/>
        <v>Bo-Jac6814</v>
      </c>
      <c r="B497" s="97" t="s">
        <v>1174</v>
      </c>
      <c r="C497" s="97" t="s">
        <v>1177</v>
      </c>
      <c r="D497" s="97" t="s">
        <v>1487</v>
      </c>
      <c r="E497" s="18">
        <v>114</v>
      </c>
    </row>
    <row r="498" spans="1:5" x14ac:dyDescent="0.15">
      <c r="A498" s="97" t="str">
        <f t="shared" si="7"/>
        <v>Bo-Jac6816</v>
      </c>
      <c r="B498" s="97" t="s">
        <v>1174</v>
      </c>
      <c r="C498" s="97" t="s">
        <v>1178</v>
      </c>
      <c r="D498" s="97" t="s">
        <v>1487</v>
      </c>
      <c r="E498" s="18">
        <v>116</v>
      </c>
    </row>
    <row r="499" spans="1:5" x14ac:dyDescent="0.15">
      <c r="A499" s="97" t="str">
        <f t="shared" si="7"/>
        <v>Bo-jac7113</v>
      </c>
      <c r="B499" s="97" t="s">
        <v>1179</v>
      </c>
      <c r="C499" s="97" t="s">
        <v>1180</v>
      </c>
      <c r="D499" s="97" t="s">
        <v>1490</v>
      </c>
      <c r="E499" s="18">
        <v>113</v>
      </c>
    </row>
    <row r="500" spans="1:5" x14ac:dyDescent="0.15">
      <c r="A500" s="97" t="str">
        <f t="shared" si="7"/>
        <v>Bo-Jac7444</v>
      </c>
      <c r="B500" s="97" t="s">
        <v>1174</v>
      </c>
      <c r="C500" s="97" t="s">
        <v>405</v>
      </c>
      <c r="D500" s="97" t="s">
        <v>7</v>
      </c>
      <c r="E500" s="18">
        <v>110</v>
      </c>
    </row>
    <row r="501" spans="1:5" x14ac:dyDescent="0.15">
      <c r="A501" s="97" t="str">
        <f t="shared" si="7"/>
        <v>Bo-Jac7455</v>
      </c>
      <c r="B501" s="97" t="s">
        <v>1174</v>
      </c>
      <c r="C501" s="97" t="s">
        <v>517</v>
      </c>
      <c r="D501" s="97" t="s">
        <v>1787</v>
      </c>
      <c r="E501" s="18">
        <v>111</v>
      </c>
    </row>
    <row r="502" spans="1:5" x14ac:dyDescent="0.15">
      <c r="A502" s="97" t="str">
        <f t="shared" si="7"/>
        <v>Bo-Jac7512</v>
      </c>
      <c r="B502" s="97" t="s">
        <v>1174</v>
      </c>
      <c r="C502" s="97" t="s">
        <v>1181</v>
      </c>
      <c r="D502" s="97" t="s">
        <v>1487</v>
      </c>
      <c r="E502" s="18">
        <v>112</v>
      </c>
    </row>
    <row r="503" spans="1:5" x14ac:dyDescent="0.15">
      <c r="A503" s="97" t="str">
        <f t="shared" si="7"/>
        <v>Bo-Jac7536</v>
      </c>
      <c r="B503" s="97" t="s">
        <v>1174</v>
      </c>
      <c r="C503" s="97" t="s">
        <v>1182</v>
      </c>
      <c r="D503" s="97" t="s">
        <v>1383</v>
      </c>
      <c r="E503" s="18">
        <v>113</v>
      </c>
    </row>
    <row r="504" spans="1:5" x14ac:dyDescent="0.15">
      <c r="A504" s="97" t="str">
        <f t="shared" si="7"/>
        <v>Bo-Jac7633</v>
      </c>
      <c r="B504" s="97" t="s">
        <v>1174</v>
      </c>
      <c r="C504" s="97" t="s">
        <v>518</v>
      </c>
      <c r="D504" s="97" t="s">
        <v>7</v>
      </c>
      <c r="E504" s="18">
        <v>116</v>
      </c>
    </row>
    <row r="505" spans="1:5" x14ac:dyDescent="0.15">
      <c r="A505" s="97" t="str">
        <f t="shared" si="7"/>
        <v>Bo-Jac7811VT3</v>
      </c>
      <c r="B505" s="97" t="s">
        <v>1174</v>
      </c>
      <c r="C505" s="97" t="s">
        <v>1183</v>
      </c>
      <c r="D505" s="97" t="s">
        <v>1487</v>
      </c>
      <c r="E505" s="18">
        <v>111</v>
      </c>
    </row>
    <row r="506" spans="1:5" x14ac:dyDescent="0.15">
      <c r="A506" s="97" t="str">
        <f t="shared" si="7"/>
        <v>Bo-Jac7812</v>
      </c>
      <c r="B506" s="97" t="s">
        <v>1174</v>
      </c>
      <c r="C506" s="97" t="s">
        <v>1184</v>
      </c>
      <c r="D506" s="97" t="s">
        <v>1487</v>
      </c>
      <c r="E506" s="18">
        <v>112</v>
      </c>
    </row>
    <row r="507" spans="1:5" x14ac:dyDescent="0.15">
      <c r="A507" s="97" t="str">
        <f t="shared" si="7"/>
        <v>Bo-Jac7812</v>
      </c>
      <c r="B507" s="97" t="s">
        <v>1174</v>
      </c>
      <c r="C507" s="97" t="s">
        <v>1184</v>
      </c>
      <c r="D507" s="97" t="s">
        <v>1487</v>
      </c>
      <c r="E507" s="18">
        <v>112</v>
      </c>
    </row>
    <row r="508" spans="1:5" x14ac:dyDescent="0.15">
      <c r="A508" s="97" t="str">
        <f t="shared" si="7"/>
        <v>Bo-Jac7812</v>
      </c>
      <c r="B508" s="97" t="s">
        <v>1174</v>
      </c>
      <c r="C508" s="97" t="s">
        <v>1184</v>
      </c>
      <c r="D508" s="97" t="s">
        <v>1487</v>
      </c>
      <c r="E508" s="18">
        <v>112</v>
      </c>
    </row>
    <row r="509" spans="1:5" x14ac:dyDescent="0.15">
      <c r="A509" s="97" t="str">
        <f t="shared" si="7"/>
        <v>Bo-Jac7812</v>
      </c>
      <c r="B509" s="97" t="s">
        <v>1174</v>
      </c>
      <c r="C509" s="97" t="s">
        <v>1184</v>
      </c>
      <c r="D509" s="97" t="s">
        <v>1487</v>
      </c>
      <c r="E509" s="18">
        <v>112</v>
      </c>
    </row>
    <row r="510" spans="1:5" x14ac:dyDescent="0.15">
      <c r="A510" s="97" t="str">
        <f t="shared" si="7"/>
        <v>Bo-Jac7812</v>
      </c>
      <c r="B510" s="97" t="s">
        <v>1174</v>
      </c>
      <c r="C510" s="97" t="s">
        <v>1184</v>
      </c>
      <c r="D510" s="97" t="s">
        <v>1487</v>
      </c>
      <c r="E510" s="18">
        <v>112</v>
      </c>
    </row>
    <row r="511" spans="1:5" x14ac:dyDescent="0.15">
      <c r="A511" s="97" t="str">
        <f t="shared" si="7"/>
        <v>Bo-Jac7816</v>
      </c>
      <c r="B511" s="97" t="s">
        <v>1174</v>
      </c>
      <c r="C511" s="97" t="s">
        <v>1185</v>
      </c>
      <c r="D511" s="97" t="s">
        <v>1487</v>
      </c>
      <c r="E511" s="18">
        <v>116</v>
      </c>
    </row>
    <row r="512" spans="1:5" x14ac:dyDescent="0.15">
      <c r="A512" s="97" t="str">
        <f t="shared" si="7"/>
        <v>Bo-Jac7913</v>
      </c>
      <c r="B512" s="97" t="s">
        <v>1174</v>
      </c>
      <c r="C512" s="97" t="s">
        <v>1186</v>
      </c>
      <c r="D512" s="97" t="s">
        <v>1488</v>
      </c>
      <c r="E512" s="18">
        <v>113</v>
      </c>
    </row>
    <row r="513" spans="1:5" x14ac:dyDescent="0.15">
      <c r="A513" s="97" t="str">
        <f t="shared" si="7"/>
        <v>Bo-Jac8811</v>
      </c>
      <c r="B513" s="97" t="s">
        <v>1174</v>
      </c>
      <c r="C513" s="97" t="s">
        <v>1187</v>
      </c>
      <c r="D513" s="97" t="s">
        <v>1487</v>
      </c>
      <c r="E513" s="18">
        <v>111</v>
      </c>
    </row>
    <row r="514" spans="1:5" x14ac:dyDescent="0.15">
      <c r="A514" s="97" t="str">
        <f t="shared" ref="A514:A577" si="8">B514&amp;C514</f>
        <v>Bo-Jac8811</v>
      </c>
      <c r="B514" s="97" t="s">
        <v>1174</v>
      </c>
      <c r="C514" s="97" t="s">
        <v>1187</v>
      </c>
      <c r="D514" s="97" t="s">
        <v>1487</v>
      </c>
      <c r="E514" s="18">
        <v>111</v>
      </c>
    </row>
    <row r="515" spans="1:5" x14ac:dyDescent="0.15">
      <c r="A515" s="97" t="str">
        <f t="shared" si="8"/>
        <v>Bo-Jac8811</v>
      </c>
      <c r="B515" s="97" t="s">
        <v>1174</v>
      </c>
      <c r="C515" s="97" t="s">
        <v>1187</v>
      </c>
      <c r="D515" s="97" t="s">
        <v>1487</v>
      </c>
      <c r="E515" s="18">
        <v>111</v>
      </c>
    </row>
    <row r="516" spans="1:5" x14ac:dyDescent="0.15">
      <c r="A516" s="97" t="str">
        <f t="shared" si="8"/>
        <v>Bo-Jac8812</v>
      </c>
      <c r="B516" s="97" t="s">
        <v>1174</v>
      </c>
      <c r="C516" s="97" t="s">
        <v>1188</v>
      </c>
      <c r="D516" s="97" t="s">
        <v>1487</v>
      </c>
      <c r="E516" s="18">
        <v>111</v>
      </c>
    </row>
    <row r="517" spans="1:5" x14ac:dyDescent="0.15">
      <c r="A517" s="97" t="str">
        <f t="shared" si="8"/>
        <v>Bo-Jac8816</v>
      </c>
      <c r="B517" s="97" t="s">
        <v>1174</v>
      </c>
      <c r="C517" s="97" t="s">
        <v>1189</v>
      </c>
      <c r="D517" s="97" t="s">
        <v>1487</v>
      </c>
      <c r="E517" s="18">
        <v>115</v>
      </c>
    </row>
    <row r="518" spans="1:5" x14ac:dyDescent="0.15">
      <c r="A518" s="97" t="str">
        <f t="shared" si="8"/>
        <v>Bo-Jac9111</v>
      </c>
      <c r="B518" s="97" t="s">
        <v>1174</v>
      </c>
      <c r="C518" s="97" t="s">
        <v>519</v>
      </c>
      <c r="D518" s="97" t="s">
        <v>1490</v>
      </c>
      <c r="E518" s="18">
        <v>111</v>
      </c>
    </row>
    <row r="519" spans="1:5" x14ac:dyDescent="0.15">
      <c r="A519" s="97" t="str">
        <f t="shared" si="8"/>
        <v>Bo-Jac9204</v>
      </c>
      <c r="B519" s="97" t="s">
        <v>1174</v>
      </c>
      <c r="C519" s="97" t="s">
        <v>520</v>
      </c>
      <c r="D519" s="97" t="s">
        <v>1789</v>
      </c>
      <c r="E519" s="18">
        <v>104</v>
      </c>
    </row>
    <row r="520" spans="1:5" x14ac:dyDescent="0.15">
      <c r="A520" s="97" t="str">
        <f t="shared" si="8"/>
        <v>Bo-Jac9206</v>
      </c>
      <c r="B520" s="97" t="s">
        <v>1174</v>
      </c>
      <c r="C520" s="97" t="s">
        <v>521</v>
      </c>
      <c r="D520" s="97" t="s">
        <v>1789</v>
      </c>
      <c r="E520" s="18">
        <v>106</v>
      </c>
    </row>
    <row r="521" spans="1:5" x14ac:dyDescent="0.15">
      <c r="A521" s="97" t="str">
        <f t="shared" si="8"/>
        <v>Bo-Jac9213</v>
      </c>
      <c r="B521" s="97" t="s">
        <v>1174</v>
      </c>
      <c r="C521" s="97" t="s">
        <v>522</v>
      </c>
      <c r="D521" s="97" t="s">
        <v>1789</v>
      </c>
      <c r="E521" s="18">
        <v>113</v>
      </c>
    </row>
    <row r="522" spans="1:5" x14ac:dyDescent="0.15">
      <c r="A522" s="97" t="str">
        <f t="shared" si="8"/>
        <v>Bo-Jac9379</v>
      </c>
      <c r="B522" s="97" t="s">
        <v>1174</v>
      </c>
      <c r="C522" s="97" t="s">
        <v>1190</v>
      </c>
      <c r="D522" s="97" t="s">
        <v>1788</v>
      </c>
      <c r="E522" s="18">
        <v>108</v>
      </c>
    </row>
    <row r="523" spans="1:5" x14ac:dyDescent="0.15">
      <c r="A523" s="97" t="str">
        <f t="shared" si="8"/>
        <v>Bo-Jac9383</v>
      </c>
      <c r="B523" s="97" t="s">
        <v>1174</v>
      </c>
      <c r="C523" s="97" t="s">
        <v>523</v>
      </c>
      <c r="D523" s="97" t="s">
        <v>1796</v>
      </c>
      <c r="E523" s="18">
        <v>108</v>
      </c>
    </row>
    <row r="524" spans="1:5" x14ac:dyDescent="0.15">
      <c r="A524" s="97" t="str">
        <f t="shared" si="8"/>
        <v>Bo-Jac9472</v>
      </c>
      <c r="B524" s="97" t="s">
        <v>1174</v>
      </c>
      <c r="C524" s="97" t="s">
        <v>1191</v>
      </c>
      <c r="D524" s="97" t="s">
        <v>1788</v>
      </c>
      <c r="E524" s="18">
        <v>112</v>
      </c>
    </row>
    <row r="525" spans="1:5" x14ac:dyDescent="0.15">
      <c r="A525" s="97" t="str">
        <f t="shared" si="8"/>
        <v>Bo-Jac9506</v>
      </c>
      <c r="B525" s="97" t="s">
        <v>1174</v>
      </c>
      <c r="C525" s="97" t="s">
        <v>524</v>
      </c>
      <c r="D525" s="97" t="s">
        <v>1786</v>
      </c>
      <c r="E525" s="18">
        <v>106</v>
      </c>
    </row>
    <row r="526" spans="1:5" x14ac:dyDescent="0.15">
      <c r="A526" s="97" t="str">
        <f t="shared" si="8"/>
        <v>Bo-Jac9511</v>
      </c>
      <c r="B526" s="97" t="s">
        <v>1174</v>
      </c>
      <c r="C526" s="97" t="s">
        <v>525</v>
      </c>
      <c r="D526" s="97" t="s">
        <v>1786</v>
      </c>
      <c r="E526" s="18">
        <v>111</v>
      </c>
    </row>
    <row r="527" spans="1:5" x14ac:dyDescent="0.15">
      <c r="A527" s="97" t="str">
        <f t="shared" si="8"/>
        <v>Bo-Jac9521</v>
      </c>
      <c r="B527" s="97" t="s">
        <v>1174</v>
      </c>
      <c r="C527" s="97" t="s">
        <v>526</v>
      </c>
      <c r="D527" s="97" t="s">
        <v>1788</v>
      </c>
      <c r="E527" s="18">
        <v>112</v>
      </c>
    </row>
    <row r="528" spans="1:5" x14ac:dyDescent="0.15">
      <c r="A528" s="97" t="str">
        <f t="shared" si="8"/>
        <v>Bo-jac9525</v>
      </c>
      <c r="B528" s="97" t="s">
        <v>1179</v>
      </c>
      <c r="C528" s="97" t="s">
        <v>1192</v>
      </c>
      <c r="D528" s="97" t="s">
        <v>1788</v>
      </c>
      <c r="E528" s="18">
        <v>112</v>
      </c>
    </row>
    <row r="529" spans="1:5" x14ac:dyDescent="0.15">
      <c r="A529" s="97" t="str">
        <f t="shared" si="8"/>
        <v>Bo-Jac9595</v>
      </c>
      <c r="B529" s="97" t="s">
        <v>1174</v>
      </c>
      <c r="C529" s="97" t="s">
        <v>527</v>
      </c>
      <c r="D529" s="97" t="s">
        <v>1788</v>
      </c>
      <c r="E529" s="18">
        <v>113</v>
      </c>
    </row>
    <row r="530" spans="1:5" x14ac:dyDescent="0.15">
      <c r="A530" s="97" t="str">
        <f t="shared" si="8"/>
        <v>Bo-Jac9812</v>
      </c>
      <c r="B530" s="97" t="s">
        <v>1174</v>
      </c>
      <c r="C530" s="97" t="s">
        <v>528</v>
      </c>
      <c r="D530" s="97" t="s">
        <v>1487</v>
      </c>
      <c r="E530" s="18">
        <v>112</v>
      </c>
    </row>
    <row r="531" spans="1:5" x14ac:dyDescent="0.15">
      <c r="A531" s="97" t="str">
        <f t="shared" si="8"/>
        <v>Burrus255R</v>
      </c>
      <c r="B531" s="97" t="s">
        <v>1513</v>
      </c>
      <c r="C531" s="97" t="s">
        <v>1514</v>
      </c>
      <c r="D531" s="97" t="s">
        <v>1786</v>
      </c>
      <c r="E531" s="18">
        <v>105</v>
      </c>
    </row>
    <row r="532" spans="1:5" x14ac:dyDescent="0.15">
      <c r="A532" s="97" t="str">
        <f t="shared" si="8"/>
        <v>Burrus452T</v>
      </c>
      <c r="B532" s="97" t="s">
        <v>1513</v>
      </c>
      <c r="C532" s="97" t="s">
        <v>2297</v>
      </c>
      <c r="D532" s="97" t="s">
        <v>1487</v>
      </c>
      <c r="E532" s="18">
        <v>108</v>
      </c>
    </row>
    <row r="533" spans="1:5" x14ac:dyDescent="0.15">
      <c r="A533" s="97" t="str">
        <f t="shared" si="8"/>
        <v>Burrus4777VT3</v>
      </c>
      <c r="B533" s="97" t="s">
        <v>1513</v>
      </c>
      <c r="C533" s="97" t="s">
        <v>3157</v>
      </c>
      <c r="D533" s="97" t="s">
        <v>1487</v>
      </c>
      <c r="E533" s="18">
        <v>109</v>
      </c>
    </row>
    <row r="534" spans="1:5" x14ac:dyDescent="0.15">
      <c r="A534" s="97" t="str">
        <f t="shared" si="8"/>
        <v>Burrus477T</v>
      </c>
      <c r="B534" s="97" t="s">
        <v>1513</v>
      </c>
      <c r="C534" s="97" t="s">
        <v>2298</v>
      </c>
      <c r="D534" s="97" t="s">
        <v>1486</v>
      </c>
      <c r="E534" s="18">
        <v>109</v>
      </c>
    </row>
    <row r="535" spans="1:5" x14ac:dyDescent="0.15">
      <c r="A535" s="97" t="str">
        <f t="shared" si="8"/>
        <v>Burrus482HL</v>
      </c>
      <c r="B535" s="97" t="s">
        <v>1513</v>
      </c>
      <c r="C535" s="97" t="s">
        <v>2299</v>
      </c>
      <c r="D535" s="97" t="s">
        <v>1485</v>
      </c>
      <c r="E535" s="18">
        <v>109</v>
      </c>
    </row>
    <row r="536" spans="1:5" x14ac:dyDescent="0.15">
      <c r="A536" s="97" t="str">
        <f t="shared" si="8"/>
        <v>Burrus491B</v>
      </c>
      <c r="B536" s="97" t="s">
        <v>1513</v>
      </c>
      <c r="C536" s="97" t="s">
        <v>2300</v>
      </c>
      <c r="D536" s="97" t="s">
        <v>1492</v>
      </c>
      <c r="E536" s="18">
        <v>109</v>
      </c>
    </row>
    <row r="537" spans="1:5" x14ac:dyDescent="0.15">
      <c r="A537" s="97" t="str">
        <f t="shared" si="8"/>
        <v>Burrus492S</v>
      </c>
      <c r="B537" s="97" t="s">
        <v>1513</v>
      </c>
      <c r="C537" s="97" t="s">
        <v>2301</v>
      </c>
      <c r="D537" s="97" t="s">
        <v>1488</v>
      </c>
      <c r="E537" s="18">
        <v>109</v>
      </c>
    </row>
    <row r="538" spans="1:5" x14ac:dyDescent="0.15">
      <c r="A538" s="97" t="str">
        <f t="shared" si="8"/>
        <v>Burrus494T</v>
      </c>
      <c r="B538" s="97" t="s">
        <v>1513</v>
      </c>
      <c r="C538" s="97" t="s">
        <v>2302</v>
      </c>
      <c r="D538" s="97" t="s">
        <v>1487</v>
      </c>
      <c r="E538" s="18">
        <v>109</v>
      </c>
    </row>
    <row r="539" spans="1:5" x14ac:dyDescent="0.15">
      <c r="A539" s="97" t="str">
        <f t="shared" si="8"/>
        <v>Burrus4J63</v>
      </c>
      <c r="B539" s="97" t="s">
        <v>1513</v>
      </c>
      <c r="C539" s="97" t="s">
        <v>2032</v>
      </c>
      <c r="D539" s="97" t="s">
        <v>1487</v>
      </c>
      <c r="E539" s="18">
        <v>108</v>
      </c>
    </row>
    <row r="540" spans="1:5" x14ac:dyDescent="0.15">
      <c r="A540" s="97" t="str">
        <f t="shared" si="8"/>
        <v>Burrus4K74</v>
      </c>
      <c r="B540" s="97" t="s">
        <v>1513</v>
      </c>
      <c r="C540" s="97" t="s">
        <v>2033</v>
      </c>
      <c r="D540" s="97" t="s">
        <v>1490</v>
      </c>
      <c r="E540" s="18">
        <v>108</v>
      </c>
    </row>
    <row r="541" spans="1:5" x14ac:dyDescent="0.15">
      <c r="A541" s="97" t="str">
        <f t="shared" si="8"/>
        <v>Burrus4M16</v>
      </c>
      <c r="B541" s="97" t="s">
        <v>1513</v>
      </c>
      <c r="C541" s="97" t="s">
        <v>2034</v>
      </c>
      <c r="D541" s="97" t="s">
        <v>1786</v>
      </c>
      <c r="E541" s="18">
        <v>108</v>
      </c>
    </row>
    <row r="542" spans="1:5" x14ac:dyDescent="0.15">
      <c r="A542" s="97" t="str">
        <f t="shared" si="8"/>
        <v>Burrus504WX</v>
      </c>
      <c r="B542" s="97" t="s">
        <v>1513</v>
      </c>
      <c r="C542" s="97" t="s">
        <v>2035</v>
      </c>
      <c r="D542" s="97" t="s">
        <v>2641</v>
      </c>
      <c r="E542" s="18">
        <v>108</v>
      </c>
    </row>
    <row r="543" spans="1:5" x14ac:dyDescent="0.15">
      <c r="A543" s="97" t="str">
        <f t="shared" si="8"/>
        <v>Burrus5557VT3</v>
      </c>
      <c r="B543" s="97" t="s">
        <v>1513</v>
      </c>
      <c r="C543" s="97" t="s">
        <v>2713</v>
      </c>
      <c r="D543" s="97" t="s">
        <v>1487</v>
      </c>
      <c r="E543" s="18">
        <v>111</v>
      </c>
    </row>
    <row r="544" spans="1:5" x14ac:dyDescent="0.15">
      <c r="A544" s="97" t="str">
        <f t="shared" si="8"/>
        <v>Burrus565XL</v>
      </c>
      <c r="B544" s="97" t="s">
        <v>1513</v>
      </c>
      <c r="C544" s="97" t="s">
        <v>2303</v>
      </c>
      <c r="D544" s="97" t="s">
        <v>1788</v>
      </c>
      <c r="E544" s="18">
        <v>111</v>
      </c>
    </row>
    <row r="545" spans="1:5" x14ac:dyDescent="0.15">
      <c r="A545" s="97" t="str">
        <f t="shared" si="8"/>
        <v>Burrus571R</v>
      </c>
      <c r="B545" s="97" t="s">
        <v>1513</v>
      </c>
      <c r="C545" s="97" t="s">
        <v>2304</v>
      </c>
      <c r="D545" s="97" t="s">
        <v>1786</v>
      </c>
      <c r="E545" s="18">
        <v>111</v>
      </c>
    </row>
    <row r="546" spans="1:5" x14ac:dyDescent="0.15">
      <c r="A546" s="97" t="str">
        <f t="shared" si="8"/>
        <v>Burrus573T</v>
      </c>
      <c r="B546" s="97" t="s">
        <v>1513</v>
      </c>
      <c r="C546" s="97" t="s">
        <v>2305</v>
      </c>
      <c r="D546" s="97" t="s">
        <v>1487</v>
      </c>
      <c r="E546" s="18">
        <v>111</v>
      </c>
    </row>
    <row r="547" spans="1:5" x14ac:dyDescent="0.15">
      <c r="A547" s="97" t="str">
        <f t="shared" si="8"/>
        <v>Burrus573T</v>
      </c>
      <c r="B547" s="97" t="s">
        <v>1513</v>
      </c>
      <c r="C547" s="97" t="s">
        <v>2305</v>
      </c>
      <c r="D547" s="97" t="s">
        <v>1487</v>
      </c>
      <c r="E547" s="18">
        <v>111</v>
      </c>
    </row>
    <row r="548" spans="1:5" x14ac:dyDescent="0.15">
      <c r="A548" s="97" t="str">
        <f t="shared" si="8"/>
        <v>Burrus573T CK</v>
      </c>
      <c r="B548" s="97" t="s">
        <v>1513</v>
      </c>
      <c r="C548" s="97" t="s">
        <v>1193</v>
      </c>
      <c r="D548" s="97" t="s">
        <v>1487</v>
      </c>
      <c r="E548" s="18">
        <v>111</v>
      </c>
    </row>
    <row r="549" spans="1:5" x14ac:dyDescent="0.15">
      <c r="A549" s="97" t="str">
        <f t="shared" si="8"/>
        <v>Burrus589BL</v>
      </c>
      <c r="B549" s="97" t="s">
        <v>1513</v>
      </c>
      <c r="C549" s="97" t="s">
        <v>2705</v>
      </c>
      <c r="D549" s="97" t="s">
        <v>1491</v>
      </c>
      <c r="E549" s="18">
        <v>111</v>
      </c>
    </row>
    <row r="550" spans="1:5" x14ac:dyDescent="0.15">
      <c r="A550" s="97" t="str">
        <f t="shared" si="8"/>
        <v>Burrus590</v>
      </c>
      <c r="B550" s="97" t="s">
        <v>1513</v>
      </c>
      <c r="C550" s="97" t="s">
        <v>2706</v>
      </c>
      <c r="D550" s="97" t="s">
        <v>2641</v>
      </c>
      <c r="E550" s="18">
        <v>109</v>
      </c>
    </row>
    <row r="551" spans="1:5" x14ac:dyDescent="0.15">
      <c r="A551" s="97" t="str">
        <f t="shared" si="8"/>
        <v>Burrus591L</v>
      </c>
      <c r="B551" s="97" t="s">
        <v>1513</v>
      </c>
      <c r="C551" s="97" t="s">
        <v>2707</v>
      </c>
      <c r="D551" s="97" t="s">
        <v>1787</v>
      </c>
      <c r="E551" s="18">
        <v>111</v>
      </c>
    </row>
    <row r="552" spans="1:5" x14ac:dyDescent="0.15">
      <c r="A552" s="97" t="str">
        <f t="shared" si="8"/>
        <v>Burrus5M17</v>
      </c>
      <c r="B552" s="97" t="s">
        <v>1513</v>
      </c>
      <c r="C552" s="97" t="s">
        <v>2036</v>
      </c>
      <c r="D552" s="97" t="s">
        <v>1789</v>
      </c>
      <c r="E552" s="18">
        <v>110</v>
      </c>
    </row>
    <row r="553" spans="1:5" x14ac:dyDescent="0.15">
      <c r="A553" s="97" t="str">
        <f t="shared" si="8"/>
        <v>Burrus5N48</v>
      </c>
      <c r="B553" s="97" t="s">
        <v>1513</v>
      </c>
      <c r="C553" s="97" t="s">
        <v>2037</v>
      </c>
      <c r="D553" s="97" t="s">
        <v>2641</v>
      </c>
      <c r="E553" s="18">
        <v>110</v>
      </c>
    </row>
    <row r="554" spans="1:5" x14ac:dyDescent="0.15">
      <c r="A554" s="97" t="str">
        <f t="shared" si="8"/>
        <v>Burrus616XLR</v>
      </c>
      <c r="B554" s="97" t="s">
        <v>1513</v>
      </c>
      <c r="C554" s="97" t="s">
        <v>3057</v>
      </c>
      <c r="D554" s="97" t="s">
        <v>1789</v>
      </c>
      <c r="E554" s="18">
        <v>112</v>
      </c>
    </row>
    <row r="555" spans="1:5" x14ac:dyDescent="0.15">
      <c r="A555" s="97" t="str">
        <f t="shared" si="8"/>
        <v>Burrus621T</v>
      </c>
      <c r="B555" s="97" t="s">
        <v>1513</v>
      </c>
      <c r="C555" s="97" t="s">
        <v>3058</v>
      </c>
      <c r="D555" s="97" t="s">
        <v>1487</v>
      </c>
      <c r="E555" s="18">
        <v>112</v>
      </c>
    </row>
    <row r="556" spans="1:5" x14ac:dyDescent="0.15">
      <c r="A556" s="97" t="str">
        <f t="shared" si="8"/>
        <v>Burrus645</v>
      </c>
      <c r="B556" s="97" t="s">
        <v>1513</v>
      </c>
      <c r="C556" s="97" t="s">
        <v>3059</v>
      </c>
      <c r="D556" s="97" t="s">
        <v>2641</v>
      </c>
      <c r="E556" s="18">
        <v>112</v>
      </c>
    </row>
    <row r="557" spans="1:5" x14ac:dyDescent="0.15">
      <c r="A557" s="97" t="str">
        <f t="shared" si="8"/>
        <v>Burrus646R</v>
      </c>
      <c r="B557" s="97" t="s">
        <v>1513</v>
      </c>
      <c r="C557" s="97" t="s">
        <v>3060</v>
      </c>
      <c r="D557" s="97" t="s">
        <v>1786</v>
      </c>
      <c r="E557" s="18">
        <v>112</v>
      </c>
    </row>
    <row r="558" spans="1:5" x14ac:dyDescent="0.15">
      <c r="A558" s="97" t="str">
        <f t="shared" si="8"/>
        <v>Burrus649WX</v>
      </c>
      <c r="B558" s="97" t="s">
        <v>1513</v>
      </c>
      <c r="C558" s="97" t="s">
        <v>2038</v>
      </c>
      <c r="D558" s="97" t="s">
        <v>2641</v>
      </c>
      <c r="E558" s="18">
        <v>112</v>
      </c>
    </row>
    <row r="559" spans="1:5" x14ac:dyDescent="0.15">
      <c r="A559" s="97" t="str">
        <f t="shared" si="8"/>
        <v>Burrus669R</v>
      </c>
      <c r="B559" s="97" t="s">
        <v>1513</v>
      </c>
      <c r="C559" s="97" t="s">
        <v>3061</v>
      </c>
      <c r="D559" s="97" t="s">
        <v>1786</v>
      </c>
      <c r="E559" s="18">
        <v>113</v>
      </c>
    </row>
    <row r="560" spans="1:5" x14ac:dyDescent="0.15">
      <c r="A560" s="97" t="str">
        <f t="shared" si="8"/>
        <v>Burrus671T</v>
      </c>
      <c r="B560" s="97" t="s">
        <v>1513</v>
      </c>
      <c r="C560" s="97" t="s">
        <v>3062</v>
      </c>
      <c r="D560" s="97" t="s">
        <v>1487</v>
      </c>
      <c r="E560" s="18">
        <v>113</v>
      </c>
    </row>
    <row r="561" spans="1:5" x14ac:dyDescent="0.15">
      <c r="A561" s="97" t="str">
        <f t="shared" si="8"/>
        <v>Burrus685S</v>
      </c>
      <c r="B561" s="97" t="s">
        <v>1513</v>
      </c>
      <c r="C561" s="97" t="s">
        <v>3063</v>
      </c>
      <c r="D561" s="97" t="s">
        <v>1488</v>
      </c>
      <c r="E561" s="18">
        <v>115</v>
      </c>
    </row>
    <row r="562" spans="1:5" x14ac:dyDescent="0.15">
      <c r="A562" s="97" t="str">
        <f t="shared" si="8"/>
        <v>Burrus689T</v>
      </c>
      <c r="B562" s="97" t="s">
        <v>1513</v>
      </c>
      <c r="C562" s="97" t="s">
        <v>3064</v>
      </c>
      <c r="D562" s="97" t="s">
        <v>1486</v>
      </c>
      <c r="E562" s="18">
        <v>113</v>
      </c>
    </row>
    <row r="563" spans="1:5" x14ac:dyDescent="0.15">
      <c r="A563" s="97" t="str">
        <f t="shared" si="8"/>
        <v>Burrus6A27</v>
      </c>
      <c r="B563" s="97" t="s">
        <v>1513</v>
      </c>
      <c r="C563" s="97" t="s">
        <v>2040</v>
      </c>
      <c r="D563" s="97" t="s">
        <v>1487</v>
      </c>
      <c r="E563" s="18">
        <v>112</v>
      </c>
    </row>
    <row r="564" spans="1:5" x14ac:dyDescent="0.15">
      <c r="A564" s="97" t="str">
        <f t="shared" si="8"/>
        <v>Burrus6C56</v>
      </c>
      <c r="B564" s="97" t="s">
        <v>1513</v>
      </c>
      <c r="C564" s="97" t="s">
        <v>2041</v>
      </c>
      <c r="D564" s="97" t="s">
        <v>1487</v>
      </c>
      <c r="E564" s="18">
        <v>112</v>
      </c>
    </row>
    <row r="565" spans="1:5" x14ac:dyDescent="0.15">
      <c r="A565" s="97" t="str">
        <f t="shared" si="8"/>
        <v>Burrus750</v>
      </c>
      <c r="B565" s="97" t="s">
        <v>1513</v>
      </c>
      <c r="C565" s="97" t="s">
        <v>3065</v>
      </c>
      <c r="D565" s="97" t="s">
        <v>2641</v>
      </c>
      <c r="E565" s="18">
        <v>115</v>
      </c>
    </row>
    <row r="566" spans="1:5" x14ac:dyDescent="0.15">
      <c r="A566" s="97" t="str">
        <f t="shared" si="8"/>
        <v>Burrus795B</v>
      </c>
      <c r="B566" s="97" t="s">
        <v>1513</v>
      </c>
      <c r="C566" s="97" t="s">
        <v>3067</v>
      </c>
      <c r="D566" s="97" t="s">
        <v>1492</v>
      </c>
      <c r="E566" s="18">
        <v>115</v>
      </c>
    </row>
    <row r="567" spans="1:5" x14ac:dyDescent="0.15">
      <c r="A567" s="97" t="str">
        <f t="shared" si="8"/>
        <v>Burrus796T</v>
      </c>
      <c r="B567" s="97" t="s">
        <v>1513</v>
      </c>
      <c r="C567" s="97" t="s">
        <v>3066</v>
      </c>
      <c r="D567" s="97" t="s">
        <v>1486</v>
      </c>
      <c r="E567" s="18">
        <v>115</v>
      </c>
    </row>
    <row r="568" spans="1:5" x14ac:dyDescent="0.15">
      <c r="A568" s="97" t="str">
        <f t="shared" si="8"/>
        <v>Burrus798BW</v>
      </c>
      <c r="B568" s="97" t="s">
        <v>1513</v>
      </c>
      <c r="C568" s="97" t="s">
        <v>2042</v>
      </c>
      <c r="D568" s="97" t="s">
        <v>1492</v>
      </c>
      <c r="E568" s="18">
        <v>115</v>
      </c>
    </row>
    <row r="569" spans="1:5" x14ac:dyDescent="0.15">
      <c r="A569" s="97" t="str">
        <f t="shared" si="8"/>
        <v>Burrus7D51</v>
      </c>
      <c r="B569" s="97" t="s">
        <v>1513</v>
      </c>
      <c r="C569" s="97" t="s">
        <v>2043</v>
      </c>
      <c r="D569" s="97" t="s">
        <v>1789</v>
      </c>
      <c r="E569" s="18">
        <v>115</v>
      </c>
    </row>
    <row r="570" spans="1:5" x14ac:dyDescent="0.15">
      <c r="A570" s="97" t="str">
        <f t="shared" si="8"/>
        <v>Burrus811T</v>
      </c>
      <c r="B570" s="97" t="s">
        <v>1513</v>
      </c>
      <c r="C570" s="97" t="s">
        <v>3068</v>
      </c>
      <c r="D570" s="97" t="s">
        <v>1487</v>
      </c>
      <c r="E570" s="18">
        <v>116</v>
      </c>
    </row>
    <row r="571" spans="1:5" x14ac:dyDescent="0.15">
      <c r="A571" s="97" t="str">
        <f t="shared" si="8"/>
        <v>Burrus8G23</v>
      </c>
      <c r="B571" s="97" t="s">
        <v>1513</v>
      </c>
      <c r="C571" s="97" t="s">
        <v>2044</v>
      </c>
      <c r="D571" s="97" t="s">
        <v>1487</v>
      </c>
      <c r="E571" s="18">
        <v>116</v>
      </c>
    </row>
    <row r="572" spans="1:5" x14ac:dyDescent="0.15">
      <c r="A572" s="97" t="str">
        <f t="shared" si="8"/>
        <v>BurrusAVICTA 452T</v>
      </c>
      <c r="B572" s="97" t="s">
        <v>1513</v>
      </c>
      <c r="C572" s="97" t="s">
        <v>1194</v>
      </c>
      <c r="D572" s="97" t="s">
        <v>1487</v>
      </c>
      <c r="E572" s="18">
        <v>108</v>
      </c>
    </row>
    <row r="573" spans="1:5" x14ac:dyDescent="0.15">
      <c r="A573" s="97" t="str">
        <f t="shared" si="8"/>
        <v>BurrusNO AVICTA 452T</v>
      </c>
      <c r="B573" s="97" t="s">
        <v>1513</v>
      </c>
      <c r="C573" s="97" t="s">
        <v>1195</v>
      </c>
      <c r="D573" s="97" t="s">
        <v>1487</v>
      </c>
      <c r="E573" s="18">
        <v>108</v>
      </c>
    </row>
    <row r="574" spans="1:5" x14ac:dyDescent="0.15">
      <c r="A574" s="97" t="str">
        <f t="shared" si="8"/>
        <v>Campbell591-76VT3</v>
      </c>
      <c r="B574" s="97" t="s">
        <v>1292</v>
      </c>
      <c r="C574" s="97" t="s">
        <v>1196</v>
      </c>
      <c r="D574" s="97" t="s">
        <v>1487</v>
      </c>
    </row>
    <row r="575" spans="1:5" x14ac:dyDescent="0.15">
      <c r="A575" s="97" t="str">
        <f t="shared" si="8"/>
        <v>Campbell673-86VT3</v>
      </c>
      <c r="B575" s="97" t="s">
        <v>1292</v>
      </c>
      <c r="C575" s="97" t="s">
        <v>1197</v>
      </c>
      <c r="D575" s="97" t="s">
        <v>1487</v>
      </c>
    </row>
    <row r="576" spans="1:5" x14ac:dyDescent="0.15">
      <c r="A576" s="97" t="str">
        <f t="shared" si="8"/>
        <v>Campbell681-76VT3</v>
      </c>
      <c r="B576" s="97" t="s">
        <v>1292</v>
      </c>
      <c r="C576" s="97" t="s">
        <v>1199</v>
      </c>
      <c r="D576" s="97" t="s">
        <v>1487</v>
      </c>
    </row>
    <row r="577" spans="1:5" x14ac:dyDescent="0.15">
      <c r="A577" s="97" t="str">
        <f t="shared" si="8"/>
        <v>Campbell681-76VT3</v>
      </c>
      <c r="B577" s="97" t="s">
        <v>1292</v>
      </c>
      <c r="C577" s="97" t="s">
        <v>1199</v>
      </c>
      <c r="D577" s="97" t="s">
        <v>1487</v>
      </c>
    </row>
    <row r="578" spans="1:5" x14ac:dyDescent="0.15">
      <c r="A578" s="97" t="str">
        <f t="shared" ref="A578:A641" si="9">B578&amp;C578</f>
        <v>Campbell682-76VT3</v>
      </c>
      <c r="B578" s="97" t="s">
        <v>1292</v>
      </c>
      <c r="C578" s="97" t="s">
        <v>1200</v>
      </c>
      <c r="D578" s="97" t="s">
        <v>1487</v>
      </c>
    </row>
    <row r="579" spans="1:5" x14ac:dyDescent="0.15">
      <c r="A579" s="97" t="str">
        <f t="shared" si="9"/>
        <v>Campbell683-76VT3</v>
      </c>
      <c r="B579" s="97" t="s">
        <v>1292</v>
      </c>
      <c r="C579" s="97" t="s">
        <v>1201</v>
      </c>
      <c r="D579" s="97" t="s">
        <v>1487</v>
      </c>
    </row>
    <row r="580" spans="1:5" x14ac:dyDescent="0.15">
      <c r="A580" s="97" t="str">
        <f t="shared" si="9"/>
        <v>Campbell68-63R2</v>
      </c>
      <c r="B580" s="97" t="s">
        <v>1292</v>
      </c>
      <c r="C580" s="97" t="s">
        <v>1198</v>
      </c>
      <c r="D580" s="97" t="s">
        <v>1486</v>
      </c>
      <c r="E580" s="18">
        <v>110</v>
      </c>
    </row>
    <row r="581" spans="1:5" x14ac:dyDescent="0.15">
      <c r="A581" s="97" t="str">
        <f t="shared" si="9"/>
        <v>Campbell692-86VT3</v>
      </c>
      <c r="B581" s="97" t="s">
        <v>1292</v>
      </c>
      <c r="C581" s="97" t="s">
        <v>1203</v>
      </c>
      <c r="D581" s="97" t="s">
        <v>1487</v>
      </c>
    </row>
    <row r="582" spans="1:5" x14ac:dyDescent="0.15">
      <c r="A582" s="97" t="str">
        <f t="shared" si="9"/>
        <v>Campbell69-36VT3</v>
      </c>
      <c r="B582" s="97" t="s">
        <v>1292</v>
      </c>
      <c r="C582" s="97" t="s">
        <v>1202</v>
      </c>
      <c r="D582" s="97" t="s">
        <v>1487</v>
      </c>
    </row>
    <row r="583" spans="1:5" x14ac:dyDescent="0.15">
      <c r="A583" s="97" t="str">
        <f t="shared" si="9"/>
        <v>Caverndale823</v>
      </c>
      <c r="B583" s="97" t="s">
        <v>1204</v>
      </c>
      <c r="C583" s="97" t="s">
        <v>1205</v>
      </c>
      <c r="D583" s="97" t="s">
        <v>1486</v>
      </c>
      <c r="E583" s="18">
        <v>112</v>
      </c>
    </row>
    <row r="584" spans="1:5" x14ac:dyDescent="0.15">
      <c r="A584" s="97" t="str">
        <f t="shared" si="9"/>
        <v>Caverndale824</v>
      </c>
      <c r="B584" s="97" t="s">
        <v>1204</v>
      </c>
      <c r="C584" s="97" t="s">
        <v>1206</v>
      </c>
      <c r="D584" s="97" t="s">
        <v>2641</v>
      </c>
      <c r="E584" s="18">
        <v>112</v>
      </c>
    </row>
    <row r="585" spans="1:5" x14ac:dyDescent="0.15">
      <c r="A585" s="97" t="str">
        <f t="shared" si="9"/>
        <v>Caverndale847</v>
      </c>
      <c r="B585" s="97" t="s">
        <v>1204</v>
      </c>
      <c r="C585" s="97" t="s">
        <v>1207</v>
      </c>
      <c r="D585" s="97" t="s">
        <v>1487</v>
      </c>
      <c r="E585" s="18">
        <v>114</v>
      </c>
    </row>
    <row r="586" spans="1:5" x14ac:dyDescent="0.15">
      <c r="A586" s="97" t="str">
        <f t="shared" si="9"/>
        <v>Champion1029VT3</v>
      </c>
      <c r="B586" s="97" t="s">
        <v>1208</v>
      </c>
      <c r="C586" s="97" t="s">
        <v>1209</v>
      </c>
      <c r="D586" s="97" t="s">
        <v>1487</v>
      </c>
      <c r="E586" s="18">
        <v>102</v>
      </c>
    </row>
    <row r="587" spans="1:5" x14ac:dyDescent="0.15">
      <c r="A587" s="97" t="str">
        <f t="shared" si="9"/>
        <v>Champion1049VT3</v>
      </c>
      <c r="B587" s="97" t="s">
        <v>1208</v>
      </c>
      <c r="C587" s="97" t="s">
        <v>1210</v>
      </c>
      <c r="D587" s="97" t="s">
        <v>1487</v>
      </c>
      <c r="E587" s="18">
        <v>104</v>
      </c>
    </row>
    <row r="588" spans="1:5" x14ac:dyDescent="0.15">
      <c r="A588" s="97" t="str">
        <f t="shared" si="9"/>
        <v>Champion1079VT3</v>
      </c>
      <c r="B588" s="97" t="s">
        <v>1208</v>
      </c>
      <c r="C588" s="97" t="s">
        <v>1211</v>
      </c>
      <c r="D588" s="97" t="s">
        <v>1487</v>
      </c>
      <c r="E588" s="18">
        <v>107</v>
      </c>
    </row>
    <row r="589" spans="1:5" x14ac:dyDescent="0.15">
      <c r="A589" s="97" t="str">
        <f t="shared" si="9"/>
        <v>Champion1089VT3</v>
      </c>
      <c r="B589" s="97" t="s">
        <v>1208</v>
      </c>
      <c r="C589" s="97" t="s">
        <v>1212</v>
      </c>
      <c r="D589" s="97" t="s">
        <v>1487</v>
      </c>
      <c r="E589" s="18">
        <v>108</v>
      </c>
    </row>
    <row r="590" spans="1:5" x14ac:dyDescent="0.15">
      <c r="A590" s="97" t="str">
        <f t="shared" si="9"/>
        <v>Channel194-70STX</v>
      </c>
      <c r="B590" s="97" t="s">
        <v>470</v>
      </c>
      <c r="C590" s="97" t="s">
        <v>529</v>
      </c>
      <c r="D590" s="97" t="s">
        <v>460</v>
      </c>
      <c r="E590" s="18">
        <v>94</v>
      </c>
    </row>
    <row r="591" spans="1:5" x14ac:dyDescent="0.15">
      <c r="A591" s="97" t="str">
        <f t="shared" si="9"/>
        <v>Channel195-46STX</v>
      </c>
      <c r="B591" s="97" t="s">
        <v>470</v>
      </c>
      <c r="C591" s="97" t="s">
        <v>530</v>
      </c>
      <c r="D591" s="97" t="s">
        <v>460</v>
      </c>
      <c r="E591" s="18">
        <v>95</v>
      </c>
    </row>
    <row r="592" spans="1:5" x14ac:dyDescent="0.15">
      <c r="A592" s="97" t="str">
        <f t="shared" si="9"/>
        <v>Channel200-22STX</v>
      </c>
      <c r="B592" s="97" t="s">
        <v>470</v>
      </c>
      <c r="C592" s="97" t="s">
        <v>531</v>
      </c>
      <c r="D592" s="97" t="s">
        <v>460</v>
      </c>
      <c r="E592" s="18">
        <v>100</v>
      </c>
    </row>
    <row r="593" spans="1:5" x14ac:dyDescent="0.15">
      <c r="A593" s="97" t="str">
        <f t="shared" si="9"/>
        <v>Channel205-99STX</v>
      </c>
      <c r="B593" s="97" t="s">
        <v>470</v>
      </c>
      <c r="C593" s="97" t="s">
        <v>532</v>
      </c>
      <c r="D593" s="97" t="s">
        <v>460</v>
      </c>
      <c r="E593" s="18">
        <v>105</v>
      </c>
    </row>
    <row r="594" spans="1:5" x14ac:dyDescent="0.15">
      <c r="A594" s="97" t="str">
        <f t="shared" si="9"/>
        <v>Channel207-07STX</v>
      </c>
      <c r="B594" s="97" t="s">
        <v>470</v>
      </c>
      <c r="C594" s="97" t="s">
        <v>533</v>
      </c>
      <c r="D594" s="97" t="s">
        <v>460</v>
      </c>
      <c r="E594" s="18">
        <v>107</v>
      </c>
    </row>
    <row r="595" spans="1:5" x14ac:dyDescent="0.15">
      <c r="A595" s="97" t="str">
        <f t="shared" si="9"/>
        <v>Channel210-57STX</v>
      </c>
      <c r="B595" s="97" t="s">
        <v>470</v>
      </c>
      <c r="C595" s="97" t="s">
        <v>534</v>
      </c>
      <c r="D595" s="97" t="s">
        <v>460</v>
      </c>
      <c r="E595" s="18">
        <v>110</v>
      </c>
    </row>
    <row r="596" spans="1:5" x14ac:dyDescent="0.15">
      <c r="A596" s="97" t="str">
        <f t="shared" si="9"/>
        <v>Cornelius333XTLL</v>
      </c>
      <c r="B596" s="97" t="s">
        <v>2410</v>
      </c>
      <c r="C596" s="97" t="s">
        <v>1213</v>
      </c>
      <c r="D596" s="97" t="s">
        <v>1788</v>
      </c>
    </row>
    <row r="597" spans="1:5" x14ac:dyDescent="0.15">
      <c r="A597" s="97" t="str">
        <f t="shared" si="9"/>
        <v>Cornelius587-3000GT</v>
      </c>
      <c r="B597" s="97" t="s">
        <v>2410</v>
      </c>
      <c r="C597" s="97" t="s">
        <v>1214</v>
      </c>
      <c r="D597" s="97" t="s">
        <v>1796</v>
      </c>
      <c r="E597" s="18">
        <v>109</v>
      </c>
    </row>
    <row r="598" spans="1:5" x14ac:dyDescent="0.15">
      <c r="A598" s="97" t="str">
        <f t="shared" si="9"/>
        <v>Cornelius587VT3</v>
      </c>
      <c r="B598" s="97" t="s">
        <v>2410</v>
      </c>
      <c r="C598" s="97" t="s">
        <v>1215</v>
      </c>
      <c r="D598" s="97" t="s">
        <v>1487</v>
      </c>
    </row>
    <row r="599" spans="1:5" x14ac:dyDescent="0.15">
      <c r="A599" s="97" t="str">
        <f t="shared" si="9"/>
        <v>Cornelius624VT3</v>
      </c>
      <c r="B599" s="97" t="s">
        <v>2410</v>
      </c>
      <c r="C599" s="97" t="s">
        <v>1216</v>
      </c>
      <c r="D599" s="97" t="s">
        <v>1487</v>
      </c>
      <c r="E599" s="18">
        <v>111</v>
      </c>
    </row>
    <row r="600" spans="1:5" x14ac:dyDescent="0.15">
      <c r="A600" s="97" t="str">
        <f t="shared" si="9"/>
        <v>Cornelius636VT3</v>
      </c>
      <c r="B600" s="97" t="s">
        <v>2410</v>
      </c>
      <c r="C600" s="97" t="s">
        <v>1217</v>
      </c>
      <c r="D600" s="97" t="s">
        <v>1487</v>
      </c>
      <c r="E600" s="18">
        <v>111</v>
      </c>
    </row>
    <row r="601" spans="1:5" x14ac:dyDescent="0.15">
      <c r="A601" s="97" t="str">
        <f t="shared" si="9"/>
        <v>Croplan3456RB</v>
      </c>
      <c r="B601" s="97" t="s">
        <v>1547</v>
      </c>
      <c r="C601" s="97" t="s">
        <v>2045</v>
      </c>
      <c r="D601" s="97" t="s">
        <v>1488</v>
      </c>
      <c r="E601" s="18">
        <v>95</v>
      </c>
    </row>
    <row r="602" spans="1:5" x14ac:dyDescent="0.15">
      <c r="A602" s="97" t="str">
        <f t="shared" si="9"/>
        <v>Croplan3456VT3</v>
      </c>
      <c r="B602" s="97" t="s">
        <v>1547</v>
      </c>
      <c r="C602" s="97" t="s">
        <v>3052</v>
      </c>
      <c r="D602" s="97" t="s">
        <v>1487</v>
      </c>
      <c r="E602" s="18">
        <v>95</v>
      </c>
    </row>
    <row r="603" spans="1:5" x14ac:dyDescent="0.15">
      <c r="A603" s="97" t="str">
        <f t="shared" si="9"/>
        <v>Croplan3494CB</v>
      </c>
      <c r="B603" s="97" t="s">
        <v>1547</v>
      </c>
      <c r="C603" s="97" t="s">
        <v>1557</v>
      </c>
      <c r="D603" s="97" t="s">
        <v>2877</v>
      </c>
      <c r="E603" s="18">
        <v>95</v>
      </c>
    </row>
    <row r="604" spans="1:5" x14ac:dyDescent="0.15">
      <c r="A604" s="97" t="str">
        <f t="shared" si="9"/>
        <v>Croplan3510HX</v>
      </c>
      <c r="B604" s="97" t="s">
        <v>1547</v>
      </c>
      <c r="C604" s="97" t="s">
        <v>1550</v>
      </c>
      <c r="D604" s="97" t="s">
        <v>1485</v>
      </c>
      <c r="E604" s="18">
        <v>95</v>
      </c>
    </row>
    <row r="605" spans="1:5" x14ac:dyDescent="0.15">
      <c r="A605" s="97" t="str">
        <f t="shared" si="9"/>
        <v>Croplan3555VT3</v>
      </c>
      <c r="B605" s="97" t="s">
        <v>1547</v>
      </c>
      <c r="C605" s="97" t="s">
        <v>3051</v>
      </c>
      <c r="D605" s="97" t="s">
        <v>1487</v>
      </c>
      <c r="E605" s="18">
        <v>95</v>
      </c>
    </row>
    <row r="606" spans="1:5" x14ac:dyDescent="0.15">
      <c r="A606" s="97" t="str">
        <f t="shared" si="9"/>
        <v>Croplan355RR/Bt</v>
      </c>
      <c r="B606" s="97" t="s">
        <v>1547</v>
      </c>
      <c r="C606" s="97" t="s">
        <v>2046</v>
      </c>
      <c r="D606" s="97" t="s">
        <v>1488</v>
      </c>
      <c r="E606" s="18">
        <v>95</v>
      </c>
    </row>
    <row r="607" spans="1:5" x14ac:dyDescent="0.15">
      <c r="A607" s="97" t="str">
        <f t="shared" si="9"/>
        <v>Croplan355TS</v>
      </c>
      <c r="B607" s="97" t="s">
        <v>1547</v>
      </c>
      <c r="C607" s="97" t="s">
        <v>2047</v>
      </c>
      <c r="D607" s="97" t="s">
        <v>1486</v>
      </c>
      <c r="E607" s="18">
        <v>95</v>
      </c>
    </row>
    <row r="608" spans="1:5" x14ac:dyDescent="0.15">
      <c r="A608" s="97" t="str">
        <f t="shared" si="9"/>
        <v>Croplan3624VT3</v>
      </c>
      <c r="B608" s="97" t="s">
        <v>1547</v>
      </c>
      <c r="C608" s="97" t="s">
        <v>3049</v>
      </c>
      <c r="D608" s="97" t="s">
        <v>1487</v>
      </c>
      <c r="E608" s="18">
        <v>95</v>
      </c>
    </row>
    <row r="609" spans="1:5" x14ac:dyDescent="0.15">
      <c r="A609" s="97" t="str">
        <f t="shared" si="9"/>
        <v>Croplan364</v>
      </c>
      <c r="B609" s="97" t="s">
        <v>1547</v>
      </c>
      <c r="C609" s="97" t="s">
        <v>2048</v>
      </c>
      <c r="D609" s="97" t="s">
        <v>2641</v>
      </c>
      <c r="E609" s="18">
        <v>96</v>
      </c>
    </row>
    <row r="610" spans="1:5" x14ac:dyDescent="0.15">
      <c r="A610" s="97" t="str">
        <f t="shared" si="9"/>
        <v>Croplan364Bt</v>
      </c>
      <c r="B610" s="97" t="s">
        <v>1547</v>
      </c>
      <c r="C610" s="97" t="s">
        <v>2845</v>
      </c>
      <c r="D610" s="97" t="s">
        <v>1492</v>
      </c>
      <c r="E610" s="18">
        <v>97</v>
      </c>
    </row>
    <row r="611" spans="1:5" x14ac:dyDescent="0.15">
      <c r="A611" s="97" t="str">
        <f t="shared" si="9"/>
        <v>Croplan364CRW/RR</v>
      </c>
      <c r="B611" s="97" t="s">
        <v>1547</v>
      </c>
      <c r="C611" s="97" t="s">
        <v>1991</v>
      </c>
      <c r="D611" s="97" t="s">
        <v>1488</v>
      </c>
      <c r="E611" s="18">
        <v>96</v>
      </c>
    </row>
    <row r="612" spans="1:5" x14ac:dyDescent="0.15">
      <c r="A612" s="97" t="str">
        <f t="shared" si="9"/>
        <v>Croplan364RR</v>
      </c>
      <c r="B612" s="97" t="s">
        <v>1547</v>
      </c>
      <c r="C612" s="97" t="s">
        <v>2049</v>
      </c>
      <c r="D612" s="97" t="s">
        <v>1786</v>
      </c>
      <c r="E612" s="18">
        <v>96</v>
      </c>
    </row>
    <row r="613" spans="1:5" x14ac:dyDescent="0.15">
      <c r="A613" s="97" t="str">
        <f t="shared" si="9"/>
        <v>Croplan364RR/Bt</v>
      </c>
      <c r="B613" s="97" t="s">
        <v>1547</v>
      </c>
      <c r="C613" s="97" t="s">
        <v>2050</v>
      </c>
      <c r="D613" s="97" t="s">
        <v>1488</v>
      </c>
      <c r="E613" s="18">
        <v>97</v>
      </c>
    </row>
    <row r="614" spans="1:5" x14ac:dyDescent="0.15">
      <c r="A614" s="97" t="str">
        <f t="shared" si="9"/>
        <v>Croplan364TS</v>
      </c>
      <c r="B614" s="97" t="s">
        <v>1547</v>
      </c>
      <c r="C614" s="97" t="s">
        <v>2051</v>
      </c>
      <c r="D614" s="97" t="s">
        <v>1486</v>
      </c>
      <c r="E614" s="18">
        <v>97</v>
      </c>
    </row>
    <row r="615" spans="1:5" x14ac:dyDescent="0.15">
      <c r="A615" s="97" t="str">
        <f t="shared" si="9"/>
        <v>Croplan364VT3</v>
      </c>
      <c r="B615" s="97" t="s">
        <v>1547</v>
      </c>
      <c r="C615" s="97" t="s">
        <v>3050</v>
      </c>
      <c r="D615" s="97" t="s">
        <v>1487</v>
      </c>
      <c r="E615" s="18">
        <v>97</v>
      </c>
    </row>
    <row r="616" spans="1:5" x14ac:dyDescent="0.15">
      <c r="A616" s="97" t="str">
        <f t="shared" si="9"/>
        <v>Croplan3688RB</v>
      </c>
      <c r="B616" s="97" t="s">
        <v>1547</v>
      </c>
      <c r="C616" s="97" t="s">
        <v>2052</v>
      </c>
      <c r="D616" s="97" t="s">
        <v>1488</v>
      </c>
      <c r="E616" s="18">
        <v>97</v>
      </c>
    </row>
    <row r="617" spans="1:5" x14ac:dyDescent="0.15">
      <c r="A617" s="97" t="str">
        <f t="shared" si="9"/>
        <v>Croplan3688TS</v>
      </c>
      <c r="B617" s="97" t="s">
        <v>1547</v>
      </c>
      <c r="C617" s="97" t="s">
        <v>2053</v>
      </c>
      <c r="D617" s="97" t="s">
        <v>1486</v>
      </c>
      <c r="E617" s="18">
        <v>97</v>
      </c>
    </row>
    <row r="618" spans="1:5" x14ac:dyDescent="0.15">
      <c r="A618" s="97" t="str">
        <f t="shared" si="9"/>
        <v>Croplan3688VT3</v>
      </c>
      <c r="B618" s="97" t="s">
        <v>1547</v>
      </c>
      <c r="C618" s="97" t="s">
        <v>2054</v>
      </c>
      <c r="D618" s="97" t="s">
        <v>1487</v>
      </c>
      <c r="E618" s="18">
        <v>97</v>
      </c>
    </row>
    <row r="619" spans="1:5" x14ac:dyDescent="0.15">
      <c r="A619" s="97" t="str">
        <f t="shared" si="9"/>
        <v>Croplan3724RB</v>
      </c>
      <c r="B619" s="97" t="s">
        <v>1547</v>
      </c>
      <c r="C619" s="97" t="s">
        <v>2844</v>
      </c>
      <c r="D619" s="97" t="s">
        <v>1488</v>
      </c>
      <c r="E619" s="18">
        <v>96</v>
      </c>
    </row>
    <row r="620" spans="1:5" x14ac:dyDescent="0.15">
      <c r="A620" s="97" t="str">
        <f t="shared" si="9"/>
        <v>Croplan3724VT3</v>
      </c>
      <c r="B620" s="97" t="s">
        <v>1547</v>
      </c>
      <c r="C620" s="97" t="s">
        <v>3048</v>
      </c>
      <c r="D620" s="97" t="s">
        <v>1487</v>
      </c>
      <c r="E620" s="18">
        <v>96</v>
      </c>
    </row>
    <row r="621" spans="1:5" x14ac:dyDescent="0.15">
      <c r="A621" s="97" t="str">
        <f t="shared" si="9"/>
        <v>Croplan3824RB</v>
      </c>
      <c r="B621" s="97" t="s">
        <v>1547</v>
      </c>
      <c r="C621" s="97" t="s">
        <v>2055</v>
      </c>
      <c r="D621" s="97" t="s">
        <v>1488</v>
      </c>
      <c r="E621" s="18">
        <v>98</v>
      </c>
    </row>
    <row r="622" spans="1:5" x14ac:dyDescent="0.15">
      <c r="A622" s="97" t="str">
        <f t="shared" si="9"/>
        <v>Croplan3824TS</v>
      </c>
      <c r="B622" s="97" t="s">
        <v>1547</v>
      </c>
      <c r="C622" s="97" t="s">
        <v>2056</v>
      </c>
      <c r="D622" s="97" t="s">
        <v>1486</v>
      </c>
      <c r="E622" s="18">
        <v>98</v>
      </c>
    </row>
    <row r="623" spans="1:5" x14ac:dyDescent="0.15">
      <c r="A623" s="97" t="str">
        <f t="shared" si="9"/>
        <v>Croplan3824VT3</v>
      </c>
      <c r="B623" s="97" t="s">
        <v>1547</v>
      </c>
      <c r="C623" s="97" t="s">
        <v>3047</v>
      </c>
      <c r="D623" s="97" t="s">
        <v>1487</v>
      </c>
      <c r="E623" s="18">
        <v>98</v>
      </c>
    </row>
    <row r="624" spans="1:5" x14ac:dyDescent="0.15">
      <c r="A624" s="97" t="str">
        <f t="shared" si="9"/>
        <v>Croplan388RR</v>
      </c>
      <c r="B624" s="97" t="s">
        <v>1547</v>
      </c>
      <c r="C624" s="97" t="s">
        <v>2057</v>
      </c>
      <c r="D624" s="97" t="s">
        <v>1786</v>
      </c>
      <c r="E624" s="18">
        <v>98</v>
      </c>
    </row>
    <row r="625" spans="1:5" x14ac:dyDescent="0.15">
      <c r="A625" s="97" t="str">
        <f t="shared" si="9"/>
        <v>Croplan388RR/Bt</v>
      </c>
      <c r="B625" s="97" t="s">
        <v>1547</v>
      </c>
      <c r="C625" s="97" t="s">
        <v>2843</v>
      </c>
      <c r="D625" s="97" t="s">
        <v>1488</v>
      </c>
      <c r="E625" s="18">
        <v>99</v>
      </c>
    </row>
    <row r="626" spans="1:5" x14ac:dyDescent="0.15">
      <c r="A626" s="97" t="str">
        <f t="shared" si="9"/>
        <v>Croplan388TS</v>
      </c>
      <c r="B626" s="97" t="s">
        <v>1547</v>
      </c>
      <c r="C626" s="97" t="s">
        <v>2058</v>
      </c>
      <c r="D626" s="97" t="s">
        <v>1486</v>
      </c>
      <c r="E626" s="18">
        <v>99</v>
      </c>
    </row>
    <row r="627" spans="1:5" x14ac:dyDescent="0.15">
      <c r="A627" s="97" t="str">
        <f t="shared" si="9"/>
        <v>Croplan3950TS</v>
      </c>
      <c r="B627" s="97" t="s">
        <v>1547</v>
      </c>
      <c r="C627" s="97" t="s">
        <v>2059</v>
      </c>
      <c r="D627" s="97" t="s">
        <v>1486</v>
      </c>
      <c r="E627" s="18">
        <v>98</v>
      </c>
    </row>
    <row r="628" spans="1:5" x14ac:dyDescent="0.15">
      <c r="A628" s="97" t="str">
        <f t="shared" si="9"/>
        <v>Croplan401Bt</v>
      </c>
      <c r="B628" s="97" t="s">
        <v>1547</v>
      </c>
      <c r="C628" s="97" t="s">
        <v>2061</v>
      </c>
      <c r="D628" s="97" t="s">
        <v>1492</v>
      </c>
      <c r="E628" s="18">
        <v>99</v>
      </c>
    </row>
    <row r="629" spans="1:5" x14ac:dyDescent="0.15">
      <c r="A629" s="97" t="str">
        <f t="shared" si="9"/>
        <v>Croplan401RR</v>
      </c>
      <c r="B629" s="97" t="s">
        <v>1547</v>
      </c>
      <c r="C629" s="97" t="s">
        <v>2839</v>
      </c>
      <c r="D629" s="97" t="s">
        <v>1786</v>
      </c>
      <c r="E629" s="18">
        <v>98</v>
      </c>
    </row>
    <row r="630" spans="1:5" x14ac:dyDescent="0.15">
      <c r="A630" s="97" t="str">
        <f t="shared" si="9"/>
        <v>Croplan401RR/Bt</v>
      </c>
      <c r="B630" s="97" t="s">
        <v>1547</v>
      </c>
      <c r="C630" s="97" t="s">
        <v>2062</v>
      </c>
      <c r="D630" s="97" t="s">
        <v>1488</v>
      </c>
      <c r="E630" s="18">
        <v>99</v>
      </c>
    </row>
    <row r="631" spans="1:5" x14ac:dyDescent="0.15">
      <c r="A631" s="97" t="str">
        <f t="shared" si="9"/>
        <v>Croplan401TS</v>
      </c>
      <c r="B631" s="97" t="s">
        <v>1547</v>
      </c>
      <c r="C631" s="97" t="s">
        <v>2063</v>
      </c>
      <c r="D631" s="97" t="s">
        <v>1486</v>
      </c>
      <c r="E631" s="18">
        <v>99</v>
      </c>
    </row>
    <row r="632" spans="1:5" x14ac:dyDescent="0.15">
      <c r="A632" s="97" t="str">
        <f t="shared" si="9"/>
        <v>Croplan421RR</v>
      </c>
      <c r="B632" s="97" t="s">
        <v>1547</v>
      </c>
      <c r="C632" s="97" t="s">
        <v>2064</v>
      </c>
      <c r="D632" s="97" t="s">
        <v>1786</v>
      </c>
      <c r="E632" s="18">
        <v>100</v>
      </c>
    </row>
    <row r="633" spans="1:5" x14ac:dyDescent="0.15">
      <c r="A633" s="97" t="str">
        <f t="shared" si="9"/>
        <v>Croplan421RR</v>
      </c>
      <c r="B633" s="97" t="s">
        <v>1547</v>
      </c>
      <c r="C633" s="97" t="s">
        <v>2064</v>
      </c>
      <c r="D633" s="97" t="s">
        <v>1786</v>
      </c>
      <c r="E633" s="18">
        <v>100</v>
      </c>
    </row>
    <row r="634" spans="1:5" x14ac:dyDescent="0.15">
      <c r="A634" s="97" t="str">
        <f t="shared" si="9"/>
        <v>Croplan421RR/Bt</v>
      </c>
      <c r="B634" s="97" t="s">
        <v>1547</v>
      </c>
      <c r="C634" s="97" t="s">
        <v>2065</v>
      </c>
      <c r="D634" s="97" t="s">
        <v>1488</v>
      </c>
      <c r="E634" s="18">
        <v>101</v>
      </c>
    </row>
    <row r="635" spans="1:5" x14ac:dyDescent="0.15">
      <c r="A635" s="97" t="str">
        <f t="shared" si="9"/>
        <v>Croplan421TS</v>
      </c>
      <c r="B635" s="97" t="s">
        <v>1547</v>
      </c>
      <c r="C635" s="97" t="s">
        <v>2066</v>
      </c>
      <c r="D635" s="97" t="s">
        <v>1486</v>
      </c>
      <c r="E635" s="18">
        <v>101</v>
      </c>
    </row>
    <row r="636" spans="1:5" x14ac:dyDescent="0.15">
      <c r="A636" s="97" t="str">
        <f t="shared" si="9"/>
        <v>Croplan421VT3</v>
      </c>
      <c r="B636" s="97" t="s">
        <v>1547</v>
      </c>
      <c r="C636" s="97" t="s">
        <v>2067</v>
      </c>
      <c r="D636" s="97" t="s">
        <v>1487</v>
      </c>
      <c r="E636" s="18">
        <v>101</v>
      </c>
    </row>
    <row r="637" spans="1:5" x14ac:dyDescent="0.15">
      <c r="A637" s="97" t="str">
        <f t="shared" si="9"/>
        <v>Croplan441</v>
      </c>
      <c r="B637" s="97" t="s">
        <v>1547</v>
      </c>
      <c r="C637" s="97" t="s">
        <v>2068</v>
      </c>
      <c r="D637" s="97" t="s">
        <v>2641</v>
      </c>
      <c r="E637" s="18">
        <v>102</v>
      </c>
    </row>
    <row r="638" spans="1:5" x14ac:dyDescent="0.15">
      <c r="A638" s="97" t="str">
        <f t="shared" si="9"/>
        <v>Croplan441Bt</v>
      </c>
      <c r="B638" s="97" t="s">
        <v>1547</v>
      </c>
      <c r="C638" s="97" t="s">
        <v>2069</v>
      </c>
      <c r="D638" s="97" t="s">
        <v>1492</v>
      </c>
      <c r="E638" s="18">
        <v>103</v>
      </c>
    </row>
    <row r="639" spans="1:5" x14ac:dyDescent="0.15">
      <c r="A639" s="97" t="str">
        <f t="shared" si="9"/>
        <v>Croplan441RR</v>
      </c>
      <c r="B639" s="97" t="s">
        <v>1547</v>
      </c>
      <c r="C639" s="97" t="s">
        <v>2070</v>
      </c>
      <c r="D639" s="97" t="s">
        <v>1786</v>
      </c>
      <c r="E639" s="18">
        <v>102</v>
      </c>
    </row>
    <row r="640" spans="1:5" x14ac:dyDescent="0.15">
      <c r="A640" s="97" t="str">
        <f t="shared" si="9"/>
        <v>Croplan4421RB</v>
      </c>
      <c r="B640" s="97" t="s">
        <v>1547</v>
      </c>
      <c r="C640" s="97" t="s">
        <v>2071</v>
      </c>
      <c r="D640" s="97" t="s">
        <v>1488</v>
      </c>
      <c r="E640" s="18">
        <v>101</v>
      </c>
    </row>
    <row r="641" spans="1:5" x14ac:dyDescent="0.15">
      <c r="A641" s="97" t="str">
        <f t="shared" si="9"/>
        <v>Croplan4421RR</v>
      </c>
      <c r="B641" s="97" t="s">
        <v>1547</v>
      </c>
      <c r="C641" s="97" t="s">
        <v>2072</v>
      </c>
      <c r="D641" s="97" t="s">
        <v>1786</v>
      </c>
      <c r="E641" s="18">
        <v>100</v>
      </c>
    </row>
    <row r="642" spans="1:5" x14ac:dyDescent="0.15">
      <c r="A642" s="97" t="str">
        <f t="shared" ref="A642:A705" si="10">B642&amp;C642</f>
        <v>Croplan4421TS</v>
      </c>
      <c r="B642" s="97" t="s">
        <v>1547</v>
      </c>
      <c r="C642" s="97" t="s">
        <v>2073</v>
      </c>
      <c r="D642" s="97" t="s">
        <v>1486</v>
      </c>
      <c r="E642" s="18">
        <v>101</v>
      </c>
    </row>
    <row r="643" spans="1:5" x14ac:dyDescent="0.15">
      <c r="A643" s="97" t="str">
        <f t="shared" si="10"/>
        <v>Croplan4421VT3</v>
      </c>
      <c r="B643" s="97" t="s">
        <v>1547</v>
      </c>
      <c r="C643" s="97" t="s">
        <v>3041</v>
      </c>
      <c r="D643" s="97" t="s">
        <v>1487</v>
      </c>
      <c r="E643" s="18">
        <v>101</v>
      </c>
    </row>
    <row r="644" spans="1:5" x14ac:dyDescent="0.15">
      <c r="A644" s="97" t="str">
        <f t="shared" si="10"/>
        <v>Croplan4664RB</v>
      </c>
      <c r="B644" s="97" t="s">
        <v>1547</v>
      </c>
      <c r="C644" s="97" t="s">
        <v>2074</v>
      </c>
      <c r="D644" s="97" t="s">
        <v>1488</v>
      </c>
      <c r="E644" s="18">
        <v>102</v>
      </c>
    </row>
    <row r="645" spans="1:5" x14ac:dyDescent="0.15">
      <c r="A645" s="97" t="str">
        <f t="shared" si="10"/>
        <v>Croplan4664TS</v>
      </c>
      <c r="B645" s="97" t="s">
        <v>1547</v>
      </c>
      <c r="C645" s="97" t="s">
        <v>2525</v>
      </c>
      <c r="D645" s="97" t="s">
        <v>1486</v>
      </c>
      <c r="E645" s="18">
        <v>102</v>
      </c>
    </row>
    <row r="646" spans="1:5" x14ac:dyDescent="0.15">
      <c r="A646" s="97" t="str">
        <f t="shared" si="10"/>
        <v>Croplan4801TS</v>
      </c>
      <c r="B646" s="97" t="s">
        <v>1547</v>
      </c>
      <c r="C646" s="97" t="s">
        <v>2075</v>
      </c>
      <c r="D646" s="97" t="s">
        <v>1486</v>
      </c>
      <c r="E646" s="18">
        <v>102</v>
      </c>
    </row>
    <row r="647" spans="1:5" x14ac:dyDescent="0.15">
      <c r="A647" s="97" t="str">
        <f t="shared" si="10"/>
        <v>Croplan4801VT3</v>
      </c>
      <c r="B647" s="97" t="s">
        <v>1547</v>
      </c>
      <c r="C647" s="97" t="s">
        <v>2076</v>
      </c>
      <c r="D647" s="97" t="s">
        <v>1487</v>
      </c>
      <c r="E647" s="18">
        <v>102</v>
      </c>
    </row>
    <row r="648" spans="1:5" x14ac:dyDescent="0.15">
      <c r="A648" s="97" t="str">
        <f t="shared" si="10"/>
        <v>Croplan4910HXT</v>
      </c>
      <c r="B648" s="97" t="s">
        <v>1547</v>
      </c>
      <c r="C648" s="97" t="s">
        <v>1553</v>
      </c>
      <c r="D648" s="97" t="s">
        <v>1788</v>
      </c>
      <c r="E648" s="18">
        <v>102</v>
      </c>
    </row>
    <row r="649" spans="1:5" x14ac:dyDescent="0.15">
      <c r="A649" s="97" t="str">
        <f t="shared" si="10"/>
        <v>Croplan491Bt</v>
      </c>
      <c r="B649" s="97" t="s">
        <v>1547</v>
      </c>
      <c r="C649" s="97" t="s">
        <v>2831</v>
      </c>
      <c r="D649" s="97" t="s">
        <v>1492</v>
      </c>
      <c r="E649" s="18">
        <v>102</v>
      </c>
    </row>
    <row r="650" spans="1:5" x14ac:dyDescent="0.15">
      <c r="A650" s="97" t="str">
        <f t="shared" si="10"/>
        <v>Croplan491RR</v>
      </c>
      <c r="B650" s="97" t="s">
        <v>1547</v>
      </c>
      <c r="C650" s="97" t="s">
        <v>2077</v>
      </c>
      <c r="D650" s="97" t="s">
        <v>1786</v>
      </c>
      <c r="E650" s="18">
        <v>101</v>
      </c>
    </row>
    <row r="651" spans="1:5" x14ac:dyDescent="0.15">
      <c r="A651" s="97" t="str">
        <f t="shared" si="10"/>
        <v>Croplan491RR/Bt</v>
      </c>
      <c r="B651" s="97" t="s">
        <v>1547</v>
      </c>
      <c r="C651" s="97" t="s">
        <v>2078</v>
      </c>
      <c r="D651" s="97" t="s">
        <v>1488</v>
      </c>
      <c r="E651" s="18">
        <v>102</v>
      </c>
    </row>
    <row r="652" spans="1:5" x14ac:dyDescent="0.15">
      <c r="A652" s="97" t="str">
        <f t="shared" si="10"/>
        <v>Croplan491TS</v>
      </c>
      <c r="B652" s="97" t="s">
        <v>1547</v>
      </c>
      <c r="C652" s="97" t="s">
        <v>2736</v>
      </c>
      <c r="D652" s="97" t="s">
        <v>1486</v>
      </c>
      <c r="E652" s="18">
        <v>102</v>
      </c>
    </row>
    <row r="653" spans="1:5" x14ac:dyDescent="0.15">
      <c r="A653" s="97" t="str">
        <f t="shared" si="10"/>
        <v>Croplan4924VT3</v>
      </c>
      <c r="B653" s="97" t="s">
        <v>1547</v>
      </c>
      <c r="C653" s="97" t="s">
        <v>2079</v>
      </c>
      <c r="D653" s="97" t="s">
        <v>1487</v>
      </c>
    </row>
    <row r="654" spans="1:5" x14ac:dyDescent="0.15">
      <c r="A654" s="97" t="str">
        <f t="shared" si="10"/>
        <v>Croplan5002RB</v>
      </c>
      <c r="B654" s="97" t="s">
        <v>1547</v>
      </c>
      <c r="C654" s="97" t="s">
        <v>2080</v>
      </c>
      <c r="D654" s="97" t="s">
        <v>1488</v>
      </c>
      <c r="E654" s="18">
        <v>103</v>
      </c>
    </row>
    <row r="655" spans="1:5" x14ac:dyDescent="0.15">
      <c r="A655" s="97" t="str">
        <f t="shared" si="10"/>
        <v>Croplan5002VT3</v>
      </c>
      <c r="B655" s="97" t="s">
        <v>1547</v>
      </c>
      <c r="C655" s="97" t="s">
        <v>2081</v>
      </c>
      <c r="D655" s="97" t="s">
        <v>1487</v>
      </c>
      <c r="E655" s="18">
        <v>103</v>
      </c>
    </row>
    <row r="656" spans="1:5" x14ac:dyDescent="0.15">
      <c r="A656" s="97" t="str">
        <f t="shared" si="10"/>
        <v>Croplan501CRW/Bt</v>
      </c>
      <c r="B656" s="97" t="s">
        <v>1547</v>
      </c>
      <c r="C656" s="97" t="s">
        <v>2082</v>
      </c>
      <c r="D656" s="97" t="s">
        <v>1484</v>
      </c>
      <c r="E656" s="18">
        <v>101</v>
      </c>
    </row>
    <row r="657" spans="1:5" x14ac:dyDescent="0.15">
      <c r="A657" s="97" t="str">
        <f t="shared" si="10"/>
        <v>Croplan501RR/Bt</v>
      </c>
      <c r="B657" s="97" t="s">
        <v>1547</v>
      </c>
      <c r="C657" s="97" t="s">
        <v>2083</v>
      </c>
      <c r="D657" s="97" t="s">
        <v>1488</v>
      </c>
      <c r="E657" s="18">
        <v>101</v>
      </c>
    </row>
    <row r="658" spans="1:5" x14ac:dyDescent="0.15">
      <c r="A658" s="97" t="str">
        <f t="shared" si="10"/>
        <v>Croplan501TS</v>
      </c>
      <c r="B658" s="97" t="s">
        <v>1547</v>
      </c>
      <c r="C658" s="97" t="s">
        <v>2541</v>
      </c>
      <c r="D658" s="97" t="s">
        <v>1486</v>
      </c>
      <c r="E658" s="18">
        <v>101</v>
      </c>
    </row>
    <row r="659" spans="1:5" x14ac:dyDescent="0.15">
      <c r="A659" s="97" t="str">
        <f t="shared" si="10"/>
        <v>Croplan503Bt</v>
      </c>
      <c r="B659" s="97" t="s">
        <v>1547</v>
      </c>
      <c r="C659" s="97" t="s">
        <v>2830</v>
      </c>
      <c r="D659" s="97" t="s">
        <v>1492</v>
      </c>
      <c r="E659" s="18">
        <v>104</v>
      </c>
    </row>
    <row r="660" spans="1:5" x14ac:dyDescent="0.15">
      <c r="A660" s="97" t="str">
        <f t="shared" si="10"/>
        <v>Croplan503HX/LL</v>
      </c>
      <c r="B660" s="97" t="s">
        <v>1547</v>
      </c>
      <c r="C660" s="97" t="s">
        <v>2084</v>
      </c>
      <c r="D660" s="97" t="s">
        <v>1485</v>
      </c>
      <c r="E660" s="18">
        <v>104</v>
      </c>
    </row>
    <row r="661" spans="1:5" x14ac:dyDescent="0.15">
      <c r="A661" s="97" t="str">
        <f t="shared" si="10"/>
        <v>Croplan503RR/Bt</v>
      </c>
      <c r="B661" s="97" t="s">
        <v>1547</v>
      </c>
      <c r="C661" s="97" t="s">
        <v>2085</v>
      </c>
      <c r="D661" s="97" t="s">
        <v>1488</v>
      </c>
      <c r="E661" s="18">
        <v>104</v>
      </c>
    </row>
    <row r="662" spans="1:5" x14ac:dyDescent="0.15">
      <c r="A662" s="97" t="str">
        <f t="shared" si="10"/>
        <v>Croplan5103AS3</v>
      </c>
      <c r="B662" s="97" t="s">
        <v>1547</v>
      </c>
      <c r="C662" s="97" t="s">
        <v>3054</v>
      </c>
      <c r="D662" s="97" t="s">
        <v>1792</v>
      </c>
      <c r="E662" s="18">
        <v>102</v>
      </c>
    </row>
    <row r="663" spans="1:5" x14ac:dyDescent="0.15">
      <c r="A663" s="97" t="str">
        <f t="shared" si="10"/>
        <v>Croplan521RR</v>
      </c>
      <c r="B663" s="97" t="s">
        <v>1547</v>
      </c>
      <c r="C663" s="97" t="s">
        <v>2838</v>
      </c>
      <c r="D663" s="97" t="s">
        <v>1786</v>
      </c>
      <c r="E663" s="18">
        <v>102</v>
      </c>
    </row>
    <row r="664" spans="1:5" x14ac:dyDescent="0.15">
      <c r="A664" s="97" t="str">
        <f t="shared" si="10"/>
        <v>Croplan521RR/Bt</v>
      </c>
      <c r="B664" s="97" t="s">
        <v>1547</v>
      </c>
      <c r="C664" s="97" t="s">
        <v>2086</v>
      </c>
      <c r="D664" s="97" t="s">
        <v>1488</v>
      </c>
      <c r="E664" s="18">
        <v>103</v>
      </c>
    </row>
    <row r="665" spans="1:5" x14ac:dyDescent="0.15">
      <c r="A665" s="97" t="str">
        <f t="shared" si="10"/>
        <v>Croplan521TS</v>
      </c>
      <c r="B665" s="97" t="s">
        <v>1547</v>
      </c>
      <c r="C665" s="97" t="s">
        <v>2540</v>
      </c>
      <c r="D665" s="97" t="s">
        <v>1486</v>
      </c>
      <c r="E665" s="18">
        <v>103</v>
      </c>
    </row>
    <row r="666" spans="1:5" x14ac:dyDescent="0.15">
      <c r="A666" s="97" t="str">
        <f t="shared" si="10"/>
        <v>Croplan5338RB</v>
      </c>
      <c r="B666" s="97" t="s">
        <v>1547</v>
      </c>
      <c r="C666" s="97" t="s">
        <v>2087</v>
      </c>
      <c r="D666" s="97" t="s">
        <v>1488</v>
      </c>
      <c r="E666" s="18">
        <v>104</v>
      </c>
    </row>
    <row r="667" spans="1:5" x14ac:dyDescent="0.15">
      <c r="A667" s="97" t="str">
        <f t="shared" si="10"/>
        <v>Croplan5338TS</v>
      </c>
      <c r="B667" s="97" t="s">
        <v>1547</v>
      </c>
      <c r="C667" s="97" t="s">
        <v>2539</v>
      </c>
      <c r="D667" s="97" t="s">
        <v>1486</v>
      </c>
      <c r="E667" s="18">
        <v>104</v>
      </c>
    </row>
    <row r="668" spans="1:5" x14ac:dyDescent="0.15">
      <c r="A668" s="97" t="str">
        <f t="shared" si="10"/>
        <v>Croplan5338VT3</v>
      </c>
      <c r="B668" s="97" t="s">
        <v>1547</v>
      </c>
      <c r="C668" s="97" t="s">
        <v>2088</v>
      </c>
      <c r="D668" s="97" t="s">
        <v>1487</v>
      </c>
      <c r="E668" s="18">
        <v>104</v>
      </c>
    </row>
    <row r="669" spans="1:5" x14ac:dyDescent="0.15">
      <c r="A669" s="97" t="str">
        <f t="shared" si="10"/>
        <v>Croplan5403HX</v>
      </c>
      <c r="B669" s="97" t="s">
        <v>1547</v>
      </c>
      <c r="C669" s="97" t="s">
        <v>2089</v>
      </c>
      <c r="D669" s="97" t="s">
        <v>1485</v>
      </c>
      <c r="E669" s="18">
        <v>105</v>
      </c>
    </row>
    <row r="670" spans="1:5" x14ac:dyDescent="0.15">
      <c r="A670" s="97" t="str">
        <f t="shared" si="10"/>
        <v>Croplan5403HXT</v>
      </c>
      <c r="B670" s="97" t="s">
        <v>1547</v>
      </c>
      <c r="C670" s="97" t="s">
        <v>2090</v>
      </c>
      <c r="D670" s="97" t="s">
        <v>1788</v>
      </c>
      <c r="E670" s="18">
        <v>105</v>
      </c>
    </row>
    <row r="671" spans="1:5" x14ac:dyDescent="0.15">
      <c r="A671" s="97" t="str">
        <f t="shared" si="10"/>
        <v>Croplan5403RB</v>
      </c>
      <c r="B671" s="97" t="s">
        <v>1547</v>
      </c>
      <c r="C671" s="97" t="s">
        <v>2847</v>
      </c>
      <c r="D671" s="97" t="s">
        <v>1488</v>
      </c>
      <c r="E671" s="18">
        <v>105</v>
      </c>
    </row>
    <row r="672" spans="1:5" x14ac:dyDescent="0.15">
      <c r="A672" s="97" t="str">
        <f t="shared" si="10"/>
        <v>Croplan563CRW/Bt</v>
      </c>
      <c r="B672" s="97" t="s">
        <v>1547</v>
      </c>
      <c r="C672" s="97" t="s">
        <v>2519</v>
      </c>
      <c r="D672" s="97" t="s">
        <v>1484</v>
      </c>
      <c r="E672" s="18">
        <v>106</v>
      </c>
    </row>
    <row r="673" spans="1:5" x14ac:dyDescent="0.15">
      <c r="A673" s="97" t="str">
        <f t="shared" si="10"/>
        <v>Croplan563RR/Bt</v>
      </c>
      <c r="B673" s="97" t="s">
        <v>1547</v>
      </c>
      <c r="C673" s="97" t="s">
        <v>2091</v>
      </c>
      <c r="D673" s="97" t="s">
        <v>1488</v>
      </c>
      <c r="E673" s="18">
        <v>106</v>
      </c>
    </row>
    <row r="674" spans="1:5" x14ac:dyDescent="0.15">
      <c r="A674" s="97" t="str">
        <f t="shared" si="10"/>
        <v>Croplan563TS</v>
      </c>
      <c r="B674" s="97" t="s">
        <v>1547</v>
      </c>
      <c r="C674" s="97" t="s">
        <v>2538</v>
      </c>
      <c r="D674" s="97" t="s">
        <v>1486</v>
      </c>
      <c r="E674" s="18">
        <v>106</v>
      </c>
    </row>
    <row r="675" spans="1:5" x14ac:dyDescent="0.15">
      <c r="A675" s="97" t="str">
        <f t="shared" si="10"/>
        <v>Croplan566TS</v>
      </c>
      <c r="B675" s="97" t="s">
        <v>1547</v>
      </c>
      <c r="C675" s="97" t="s">
        <v>2537</v>
      </c>
      <c r="D675" s="97" t="s">
        <v>1486</v>
      </c>
      <c r="E675" s="18">
        <v>106</v>
      </c>
    </row>
    <row r="676" spans="1:5" x14ac:dyDescent="0.15">
      <c r="A676" s="97" t="str">
        <f t="shared" si="10"/>
        <v>Croplan5701CR</v>
      </c>
      <c r="B676" s="97" t="s">
        <v>1547</v>
      </c>
      <c r="C676" s="97" t="s">
        <v>1990</v>
      </c>
      <c r="D676" s="97" t="s">
        <v>1489</v>
      </c>
      <c r="E676" s="18">
        <v>106</v>
      </c>
    </row>
    <row r="677" spans="1:5" x14ac:dyDescent="0.15">
      <c r="A677" s="97" t="str">
        <f t="shared" si="10"/>
        <v>Croplan5701RR</v>
      </c>
      <c r="B677" s="97" t="s">
        <v>1547</v>
      </c>
      <c r="C677" s="97" t="s">
        <v>2092</v>
      </c>
      <c r="D677" s="97" t="s">
        <v>1786</v>
      </c>
      <c r="E677" s="18">
        <v>106</v>
      </c>
    </row>
    <row r="678" spans="1:5" x14ac:dyDescent="0.15">
      <c r="A678" s="97" t="str">
        <f t="shared" si="10"/>
        <v>Croplan573RR</v>
      </c>
      <c r="B678" s="97" t="s">
        <v>1547</v>
      </c>
      <c r="C678" s="97" t="s">
        <v>2093</v>
      </c>
      <c r="D678" s="97" t="s">
        <v>1786</v>
      </c>
      <c r="E678" s="18">
        <v>105</v>
      </c>
    </row>
    <row r="679" spans="1:5" x14ac:dyDescent="0.15">
      <c r="A679" s="97" t="str">
        <f t="shared" si="10"/>
        <v>Croplan5758RB</v>
      </c>
      <c r="B679" s="97" t="s">
        <v>1547</v>
      </c>
      <c r="C679" s="97" t="s">
        <v>2094</v>
      </c>
      <c r="D679" s="97" t="s">
        <v>1488</v>
      </c>
      <c r="E679" s="18">
        <v>106</v>
      </c>
    </row>
    <row r="680" spans="1:5" x14ac:dyDescent="0.15">
      <c r="A680" s="97" t="str">
        <f t="shared" si="10"/>
        <v>Croplan5758TS</v>
      </c>
      <c r="B680" s="97" t="s">
        <v>1547</v>
      </c>
      <c r="C680" s="97" t="s">
        <v>2536</v>
      </c>
      <c r="D680" s="97" t="s">
        <v>1486</v>
      </c>
      <c r="E680" s="18">
        <v>106</v>
      </c>
    </row>
    <row r="681" spans="1:5" x14ac:dyDescent="0.15">
      <c r="A681" s="97" t="str">
        <f t="shared" si="10"/>
        <v>Croplan5758VT3</v>
      </c>
      <c r="B681" s="97" t="s">
        <v>1547</v>
      </c>
      <c r="C681" s="97" t="s">
        <v>2748</v>
      </c>
      <c r="D681" s="97" t="s">
        <v>1487</v>
      </c>
      <c r="E681" s="18">
        <v>106</v>
      </c>
    </row>
    <row r="682" spans="1:5" x14ac:dyDescent="0.15">
      <c r="A682" s="97" t="str">
        <f t="shared" si="10"/>
        <v>Croplan576Bt/CL</v>
      </c>
      <c r="B682" s="97" t="s">
        <v>1547</v>
      </c>
      <c r="C682" s="97" t="s">
        <v>1548</v>
      </c>
      <c r="D682" s="97" t="s">
        <v>247</v>
      </c>
      <c r="E682" s="18">
        <v>107</v>
      </c>
    </row>
    <row r="683" spans="1:5" x14ac:dyDescent="0.15">
      <c r="A683" s="97" t="str">
        <f t="shared" si="10"/>
        <v>Croplan579CL</v>
      </c>
      <c r="B683" s="97" t="s">
        <v>1547</v>
      </c>
      <c r="C683" s="97" t="s">
        <v>2095</v>
      </c>
      <c r="D683" s="97" t="s">
        <v>1383</v>
      </c>
      <c r="E683" s="18">
        <v>107</v>
      </c>
    </row>
    <row r="684" spans="1:5" x14ac:dyDescent="0.15">
      <c r="A684" s="97" t="str">
        <f t="shared" si="10"/>
        <v>Croplan579HX/LL</v>
      </c>
      <c r="B684" s="97" t="s">
        <v>1547</v>
      </c>
      <c r="C684" s="97" t="s">
        <v>2096</v>
      </c>
      <c r="D684" s="97" t="s">
        <v>1485</v>
      </c>
      <c r="E684" s="18">
        <v>108</v>
      </c>
    </row>
    <row r="685" spans="1:5" x14ac:dyDescent="0.15">
      <c r="A685" s="97" t="str">
        <f t="shared" si="10"/>
        <v>Croplan579HXT</v>
      </c>
      <c r="B685" s="97" t="s">
        <v>1547</v>
      </c>
      <c r="C685" s="97" t="s">
        <v>1552</v>
      </c>
      <c r="D685" s="97" t="s">
        <v>1788</v>
      </c>
      <c r="E685" s="18">
        <v>108</v>
      </c>
    </row>
    <row r="686" spans="1:5" x14ac:dyDescent="0.15">
      <c r="A686" s="97" t="str">
        <f t="shared" si="10"/>
        <v>Croplan579RR</v>
      </c>
      <c r="B686" s="97" t="s">
        <v>1547</v>
      </c>
      <c r="C686" s="97" t="s">
        <v>2837</v>
      </c>
      <c r="D686" s="97" t="s">
        <v>1786</v>
      </c>
      <c r="E686" s="18">
        <v>107</v>
      </c>
    </row>
    <row r="687" spans="1:5" x14ac:dyDescent="0.15">
      <c r="A687" s="97" t="str">
        <f t="shared" si="10"/>
        <v>Croplan579VT3</v>
      </c>
      <c r="B687" s="97" t="s">
        <v>1547</v>
      </c>
      <c r="C687" s="97" t="s">
        <v>2747</v>
      </c>
      <c r="D687" s="97" t="s">
        <v>1487</v>
      </c>
      <c r="E687" s="18">
        <v>108</v>
      </c>
    </row>
    <row r="688" spans="1:5" x14ac:dyDescent="0.15">
      <c r="A688" s="97" t="str">
        <f t="shared" si="10"/>
        <v>Croplan5891CR</v>
      </c>
      <c r="B688" s="97" t="s">
        <v>1547</v>
      </c>
      <c r="C688" s="97" t="s">
        <v>1989</v>
      </c>
      <c r="D688" s="97" t="s">
        <v>1489</v>
      </c>
      <c r="E688" s="18">
        <v>106</v>
      </c>
    </row>
    <row r="689" spans="1:5" x14ac:dyDescent="0.15">
      <c r="A689" s="97" t="str">
        <f t="shared" si="10"/>
        <v>Croplan5891RR</v>
      </c>
      <c r="B689" s="97" t="s">
        <v>1547</v>
      </c>
      <c r="C689" s="97" t="s">
        <v>2097</v>
      </c>
      <c r="D689" s="97" t="s">
        <v>1786</v>
      </c>
      <c r="E689" s="18">
        <v>106</v>
      </c>
    </row>
    <row r="690" spans="1:5" x14ac:dyDescent="0.15">
      <c r="A690" s="97" t="str">
        <f t="shared" si="10"/>
        <v>Croplan5891VT3</v>
      </c>
      <c r="B690" s="97" t="s">
        <v>1547</v>
      </c>
      <c r="C690" s="97" t="s">
        <v>2746</v>
      </c>
      <c r="D690" s="97" t="s">
        <v>1487</v>
      </c>
      <c r="E690" s="18">
        <v>106</v>
      </c>
    </row>
    <row r="691" spans="1:5" x14ac:dyDescent="0.15">
      <c r="A691" s="97" t="str">
        <f t="shared" si="10"/>
        <v>Croplan5892VT3</v>
      </c>
      <c r="B691" s="97" t="s">
        <v>1547</v>
      </c>
      <c r="C691" s="97" t="s">
        <v>2745</v>
      </c>
      <c r="D691" s="97" t="s">
        <v>1487</v>
      </c>
      <c r="E691" s="18">
        <v>107</v>
      </c>
    </row>
    <row r="692" spans="1:5" x14ac:dyDescent="0.15">
      <c r="A692" s="97" t="str">
        <f t="shared" si="10"/>
        <v>Croplan5905RR</v>
      </c>
      <c r="B692" s="97" t="s">
        <v>1547</v>
      </c>
      <c r="C692" s="97" t="s">
        <v>2098</v>
      </c>
      <c r="D692" s="97" t="s">
        <v>1786</v>
      </c>
      <c r="E692" s="18">
        <v>109</v>
      </c>
    </row>
    <row r="693" spans="1:5" x14ac:dyDescent="0.15">
      <c r="A693" s="97" t="str">
        <f t="shared" si="10"/>
        <v>Croplan5905VT3</v>
      </c>
      <c r="B693" s="97" t="s">
        <v>1547</v>
      </c>
      <c r="C693" s="97" t="s">
        <v>2744</v>
      </c>
      <c r="D693" s="97" t="s">
        <v>1487</v>
      </c>
      <c r="E693" s="18">
        <v>110</v>
      </c>
    </row>
    <row r="694" spans="1:5" x14ac:dyDescent="0.15">
      <c r="A694" s="97" t="str">
        <f t="shared" si="10"/>
        <v>Croplan591RR</v>
      </c>
      <c r="B694" s="97" t="s">
        <v>1547</v>
      </c>
      <c r="C694" s="97" t="s">
        <v>2099</v>
      </c>
      <c r="D694" s="97" t="s">
        <v>1786</v>
      </c>
      <c r="E694" s="18">
        <v>107</v>
      </c>
    </row>
    <row r="695" spans="1:5" x14ac:dyDescent="0.15">
      <c r="A695" s="97" t="str">
        <f t="shared" si="10"/>
        <v>Croplan591RR/Bt</v>
      </c>
      <c r="B695" s="97" t="s">
        <v>1547</v>
      </c>
      <c r="C695" s="97" t="s">
        <v>2100</v>
      </c>
      <c r="D695" s="97" t="s">
        <v>1488</v>
      </c>
      <c r="E695" s="18">
        <v>108</v>
      </c>
    </row>
    <row r="696" spans="1:5" x14ac:dyDescent="0.15">
      <c r="A696" s="97" t="str">
        <f t="shared" si="10"/>
        <v>Croplan591TS</v>
      </c>
      <c r="B696" s="97" t="s">
        <v>1547</v>
      </c>
      <c r="C696" s="97" t="s">
        <v>2535</v>
      </c>
      <c r="D696" s="97" t="s">
        <v>1486</v>
      </c>
      <c r="E696" s="18">
        <v>108</v>
      </c>
    </row>
    <row r="697" spans="1:5" x14ac:dyDescent="0.15">
      <c r="A697" s="97" t="str">
        <f t="shared" si="10"/>
        <v>Croplan591VT3</v>
      </c>
      <c r="B697" s="97" t="s">
        <v>1547</v>
      </c>
      <c r="C697" s="97" t="s">
        <v>2101</v>
      </c>
      <c r="D697" s="97" t="s">
        <v>1487</v>
      </c>
      <c r="E697" s="18">
        <v>108</v>
      </c>
    </row>
    <row r="698" spans="1:5" x14ac:dyDescent="0.15">
      <c r="A698" s="97" t="str">
        <f t="shared" si="10"/>
        <v>Croplan591VT3 CK</v>
      </c>
      <c r="B698" s="97" t="s">
        <v>1547</v>
      </c>
      <c r="C698" s="97" t="s">
        <v>1218</v>
      </c>
      <c r="D698" s="97" t="s">
        <v>1487</v>
      </c>
      <c r="E698" s="18">
        <v>108</v>
      </c>
    </row>
    <row r="699" spans="1:5" x14ac:dyDescent="0.15">
      <c r="A699" s="97" t="str">
        <f t="shared" si="10"/>
        <v>Croplan5976GT</v>
      </c>
      <c r="B699" s="97" t="s">
        <v>1547</v>
      </c>
      <c r="C699" s="97" t="s">
        <v>3053</v>
      </c>
      <c r="D699" s="97" t="s">
        <v>7</v>
      </c>
      <c r="E699" s="18">
        <v>109</v>
      </c>
    </row>
    <row r="700" spans="1:5" x14ac:dyDescent="0.15">
      <c r="A700" s="97" t="str">
        <f t="shared" si="10"/>
        <v>Croplan598</v>
      </c>
      <c r="B700" s="97" t="s">
        <v>1547</v>
      </c>
      <c r="C700" s="97" t="s">
        <v>2102</v>
      </c>
      <c r="D700" s="97" t="s">
        <v>2641</v>
      </c>
      <c r="E700" s="18">
        <v>105</v>
      </c>
    </row>
    <row r="701" spans="1:5" x14ac:dyDescent="0.15">
      <c r="A701" s="97" t="str">
        <f t="shared" si="10"/>
        <v>Croplan598RR</v>
      </c>
      <c r="B701" s="97" t="s">
        <v>1547</v>
      </c>
      <c r="C701" s="97" t="s">
        <v>2836</v>
      </c>
      <c r="D701" s="97" t="s">
        <v>1786</v>
      </c>
      <c r="E701" s="18">
        <v>105</v>
      </c>
    </row>
    <row r="702" spans="1:5" x14ac:dyDescent="0.15">
      <c r="A702" s="97" t="str">
        <f t="shared" si="10"/>
        <v>Croplan599RR</v>
      </c>
      <c r="B702" s="97" t="s">
        <v>1547</v>
      </c>
      <c r="C702" s="97" t="s">
        <v>2103</v>
      </c>
      <c r="D702" s="97" t="s">
        <v>1786</v>
      </c>
      <c r="E702" s="18">
        <v>107</v>
      </c>
    </row>
    <row r="703" spans="1:5" x14ac:dyDescent="0.15">
      <c r="A703" s="97" t="str">
        <f t="shared" si="10"/>
        <v>Croplan601Bt</v>
      </c>
      <c r="B703" s="97" t="s">
        <v>1547</v>
      </c>
      <c r="C703" s="97" t="s">
        <v>2104</v>
      </c>
      <c r="D703" s="97" t="s">
        <v>1492</v>
      </c>
      <c r="E703" s="18">
        <v>108</v>
      </c>
    </row>
    <row r="704" spans="1:5" x14ac:dyDescent="0.15">
      <c r="A704" s="97" t="str">
        <f t="shared" si="10"/>
        <v>Croplan601RR/Bt</v>
      </c>
      <c r="B704" s="97" t="s">
        <v>1547</v>
      </c>
      <c r="C704" s="97" t="s">
        <v>2105</v>
      </c>
      <c r="D704" s="97" t="s">
        <v>1488</v>
      </c>
      <c r="E704" s="18">
        <v>108</v>
      </c>
    </row>
    <row r="705" spans="1:5" x14ac:dyDescent="0.15">
      <c r="A705" s="97" t="str">
        <f t="shared" si="10"/>
        <v>Croplan601TS</v>
      </c>
      <c r="B705" s="97" t="s">
        <v>1547</v>
      </c>
      <c r="C705" s="97" t="s">
        <v>2524</v>
      </c>
      <c r="D705" s="97" t="s">
        <v>1486</v>
      </c>
      <c r="E705" s="18">
        <v>108</v>
      </c>
    </row>
    <row r="706" spans="1:5" x14ac:dyDescent="0.15">
      <c r="A706" s="97" t="str">
        <f t="shared" ref="A706:A769" si="11">B706&amp;C706</f>
        <v>Croplan6025RB</v>
      </c>
      <c r="B706" s="97" t="s">
        <v>1547</v>
      </c>
      <c r="C706" s="97" t="s">
        <v>2106</v>
      </c>
      <c r="D706" s="97" t="s">
        <v>1488</v>
      </c>
      <c r="E706" s="18">
        <v>110</v>
      </c>
    </row>
    <row r="707" spans="1:5" x14ac:dyDescent="0.15">
      <c r="A707" s="97" t="str">
        <f t="shared" si="11"/>
        <v>Croplan6025TS</v>
      </c>
      <c r="B707" s="97" t="s">
        <v>1547</v>
      </c>
      <c r="C707" s="97" t="s">
        <v>2107</v>
      </c>
      <c r="D707" s="97" t="s">
        <v>1486</v>
      </c>
      <c r="E707" s="18">
        <v>110</v>
      </c>
    </row>
    <row r="708" spans="1:5" x14ac:dyDescent="0.15">
      <c r="A708" s="97" t="str">
        <f t="shared" si="11"/>
        <v>Croplan6069AS3/GT</v>
      </c>
      <c r="B708" s="97" t="s">
        <v>1547</v>
      </c>
      <c r="C708" s="97" t="s">
        <v>2108</v>
      </c>
      <c r="D708" s="97" t="s">
        <v>1796</v>
      </c>
      <c r="E708" s="18">
        <v>110</v>
      </c>
    </row>
    <row r="709" spans="1:5" x14ac:dyDescent="0.15">
      <c r="A709" s="97" t="str">
        <f t="shared" si="11"/>
        <v>Croplan6069LL</v>
      </c>
      <c r="B709" s="97" t="s">
        <v>1547</v>
      </c>
      <c r="C709" s="97" t="s">
        <v>1556</v>
      </c>
      <c r="D709" s="97" t="s">
        <v>1787</v>
      </c>
      <c r="E709" s="18">
        <v>110</v>
      </c>
    </row>
    <row r="710" spans="1:5" x14ac:dyDescent="0.15">
      <c r="A710" s="97" t="str">
        <f t="shared" si="11"/>
        <v>Croplan6120RB</v>
      </c>
      <c r="B710" s="97" t="s">
        <v>1547</v>
      </c>
      <c r="C710" s="97" t="s">
        <v>2109</v>
      </c>
      <c r="D710" s="97" t="s">
        <v>1488</v>
      </c>
      <c r="E710" s="18">
        <v>110</v>
      </c>
    </row>
    <row r="711" spans="1:5" x14ac:dyDescent="0.15">
      <c r="A711" s="97" t="str">
        <f t="shared" si="11"/>
        <v>Croplan6120TS</v>
      </c>
      <c r="B711" s="97" t="s">
        <v>1547</v>
      </c>
      <c r="C711" s="97" t="s">
        <v>2534</v>
      </c>
      <c r="D711" s="97" t="s">
        <v>1486</v>
      </c>
      <c r="E711" s="18">
        <v>110</v>
      </c>
    </row>
    <row r="712" spans="1:5" x14ac:dyDescent="0.15">
      <c r="A712" s="97" t="str">
        <f t="shared" si="11"/>
        <v>Croplan6125VT3</v>
      </c>
      <c r="B712" s="97" t="s">
        <v>1547</v>
      </c>
      <c r="C712" s="97" t="s">
        <v>1219</v>
      </c>
      <c r="D712" s="97" t="s">
        <v>1487</v>
      </c>
      <c r="E712" s="18">
        <v>109</v>
      </c>
    </row>
    <row r="713" spans="1:5" x14ac:dyDescent="0.15">
      <c r="A713" s="97" t="str">
        <f t="shared" si="11"/>
        <v>Croplan6126VT3</v>
      </c>
      <c r="B713" s="97" t="s">
        <v>1547</v>
      </c>
      <c r="C713" s="97" t="s">
        <v>3046</v>
      </c>
      <c r="D713" s="97" t="s">
        <v>1487</v>
      </c>
      <c r="E713" s="18">
        <v>110</v>
      </c>
    </row>
    <row r="714" spans="1:5" x14ac:dyDescent="0.15">
      <c r="A714" s="97" t="str">
        <f t="shared" si="11"/>
        <v>Croplan613</v>
      </c>
      <c r="B714" s="97" t="s">
        <v>1547</v>
      </c>
      <c r="C714" s="97" t="s">
        <v>2110</v>
      </c>
      <c r="D714" s="97" t="s">
        <v>2641</v>
      </c>
      <c r="E714" s="18">
        <v>108</v>
      </c>
    </row>
    <row r="715" spans="1:5" x14ac:dyDescent="0.15">
      <c r="A715" s="97" t="str">
        <f t="shared" si="11"/>
        <v>Croplan613Bt</v>
      </c>
      <c r="B715" s="97" t="s">
        <v>1547</v>
      </c>
      <c r="C715" s="97" t="s">
        <v>2829</v>
      </c>
      <c r="D715" s="97" t="s">
        <v>1492</v>
      </c>
      <c r="E715" s="18">
        <v>108</v>
      </c>
    </row>
    <row r="716" spans="1:5" x14ac:dyDescent="0.15">
      <c r="A716" s="97" t="str">
        <f t="shared" si="11"/>
        <v>Croplan6150VT3</v>
      </c>
      <c r="B716" s="97" t="s">
        <v>1547</v>
      </c>
      <c r="C716" s="97" t="s">
        <v>3045</v>
      </c>
      <c r="D716" s="97" t="s">
        <v>1487</v>
      </c>
      <c r="E716" s="18">
        <v>111</v>
      </c>
    </row>
    <row r="717" spans="1:5" x14ac:dyDescent="0.15">
      <c r="A717" s="97" t="str">
        <f t="shared" si="11"/>
        <v>Croplan6226VT3</v>
      </c>
      <c r="B717" s="97" t="s">
        <v>1547</v>
      </c>
      <c r="C717" s="97" t="s">
        <v>3043</v>
      </c>
      <c r="D717" s="97" t="s">
        <v>1487</v>
      </c>
      <c r="E717" s="18">
        <v>111</v>
      </c>
    </row>
    <row r="718" spans="1:5" x14ac:dyDescent="0.15">
      <c r="A718" s="97" t="str">
        <f t="shared" si="11"/>
        <v>Croplan6291VT3</v>
      </c>
      <c r="B718" s="97" t="s">
        <v>1547</v>
      </c>
      <c r="C718" s="97" t="s">
        <v>2111</v>
      </c>
      <c r="D718" s="97" t="s">
        <v>1487</v>
      </c>
      <c r="E718" s="18">
        <v>111</v>
      </c>
    </row>
    <row r="719" spans="1:5" x14ac:dyDescent="0.15">
      <c r="A719" s="97" t="str">
        <f t="shared" si="11"/>
        <v>Croplan630TS</v>
      </c>
      <c r="B719" s="97" t="s">
        <v>1547</v>
      </c>
      <c r="C719" s="97" t="s">
        <v>2523</v>
      </c>
      <c r="D719" s="97" t="s">
        <v>1486</v>
      </c>
      <c r="E719" s="18">
        <v>110</v>
      </c>
    </row>
    <row r="720" spans="1:5" x14ac:dyDescent="0.15">
      <c r="A720" s="97" t="str">
        <f t="shared" si="11"/>
        <v>Croplan631</v>
      </c>
      <c r="B720" s="97" t="s">
        <v>1547</v>
      </c>
      <c r="C720" s="97" t="s">
        <v>2112</v>
      </c>
      <c r="D720" s="97" t="s">
        <v>2641</v>
      </c>
      <c r="E720" s="18">
        <v>110</v>
      </c>
    </row>
    <row r="721" spans="1:5" x14ac:dyDescent="0.15">
      <c r="A721" s="97" t="str">
        <f t="shared" si="11"/>
        <v>Croplan631Bt</v>
      </c>
      <c r="B721" s="97" t="s">
        <v>1547</v>
      </c>
      <c r="C721" s="97" t="s">
        <v>2832</v>
      </c>
      <c r="D721" s="97" t="s">
        <v>1492</v>
      </c>
      <c r="E721" s="18">
        <v>111</v>
      </c>
    </row>
    <row r="722" spans="1:5" x14ac:dyDescent="0.15">
      <c r="A722" s="97" t="str">
        <f t="shared" si="11"/>
        <v>Croplan631CRW/RR</v>
      </c>
      <c r="B722" s="97" t="s">
        <v>1547</v>
      </c>
      <c r="C722" s="97" t="s">
        <v>1988</v>
      </c>
      <c r="D722" s="97" t="s">
        <v>1488</v>
      </c>
      <c r="E722" s="18">
        <v>110</v>
      </c>
    </row>
    <row r="723" spans="1:5" x14ac:dyDescent="0.15">
      <c r="A723" s="97" t="str">
        <f t="shared" si="11"/>
        <v>Croplan631RR</v>
      </c>
      <c r="B723" s="97" t="s">
        <v>1547</v>
      </c>
      <c r="C723" s="97" t="s">
        <v>2113</v>
      </c>
      <c r="D723" s="97" t="s">
        <v>1786</v>
      </c>
      <c r="E723" s="18">
        <v>110</v>
      </c>
    </row>
    <row r="724" spans="1:5" x14ac:dyDescent="0.15">
      <c r="A724" s="97" t="str">
        <f t="shared" si="11"/>
        <v>Croplan631RR/Bt</v>
      </c>
      <c r="B724" s="97" t="s">
        <v>1547</v>
      </c>
      <c r="C724" s="97" t="s">
        <v>2842</v>
      </c>
      <c r="D724" s="97" t="s">
        <v>1488</v>
      </c>
      <c r="E724" s="18">
        <v>111</v>
      </c>
    </row>
    <row r="725" spans="1:5" x14ac:dyDescent="0.15">
      <c r="A725" s="97" t="str">
        <f t="shared" si="11"/>
        <v>Croplan631TS</v>
      </c>
      <c r="B725" s="97" t="s">
        <v>1547</v>
      </c>
      <c r="C725" s="97" t="s">
        <v>2533</v>
      </c>
      <c r="D725" s="97" t="s">
        <v>1486</v>
      </c>
      <c r="E725" s="18">
        <v>111</v>
      </c>
    </row>
    <row r="726" spans="1:5" x14ac:dyDescent="0.15">
      <c r="A726" s="97" t="str">
        <f t="shared" si="11"/>
        <v>Croplan6331RR</v>
      </c>
      <c r="B726" s="97" t="s">
        <v>1547</v>
      </c>
      <c r="C726" s="97" t="s">
        <v>3042</v>
      </c>
      <c r="D726" s="97" t="s">
        <v>1786</v>
      </c>
      <c r="E726" s="18">
        <v>110</v>
      </c>
    </row>
    <row r="727" spans="1:5" x14ac:dyDescent="0.15">
      <c r="A727" s="97" t="str">
        <f t="shared" si="11"/>
        <v>Croplan6331VT3</v>
      </c>
      <c r="B727" s="97" t="s">
        <v>1547</v>
      </c>
      <c r="C727" s="97" t="s">
        <v>3044</v>
      </c>
      <c r="D727" s="97" t="s">
        <v>1487</v>
      </c>
      <c r="E727" s="18">
        <v>111</v>
      </c>
    </row>
    <row r="728" spans="1:5" x14ac:dyDescent="0.15">
      <c r="A728" s="97" t="str">
        <f t="shared" si="11"/>
        <v>Croplan6343RB</v>
      </c>
      <c r="B728" s="97" t="s">
        <v>1547</v>
      </c>
      <c r="C728" s="97" t="s">
        <v>2114</v>
      </c>
      <c r="D728" s="97" t="s">
        <v>1488</v>
      </c>
      <c r="E728" s="18">
        <v>112</v>
      </c>
    </row>
    <row r="729" spans="1:5" x14ac:dyDescent="0.15">
      <c r="A729" s="97" t="str">
        <f t="shared" si="11"/>
        <v>Croplan6343TS</v>
      </c>
      <c r="B729" s="97" t="s">
        <v>1547</v>
      </c>
      <c r="C729" s="97" t="s">
        <v>2532</v>
      </c>
      <c r="D729" s="97" t="s">
        <v>1486</v>
      </c>
      <c r="E729" s="18">
        <v>112</v>
      </c>
    </row>
    <row r="730" spans="1:5" x14ac:dyDescent="0.15">
      <c r="A730" s="97" t="str">
        <f t="shared" si="11"/>
        <v>Croplan6373RB</v>
      </c>
      <c r="B730" s="97" t="s">
        <v>1547</v>
      </c>
      <c r="C730" s="97" t="s">
        <v>2846</v>
      </c>
      <c r="D730" s="97" t="s">
        <v>1488</v>
      </c>
      <c r="E730" s="18">
        <v>112</v>
      </c>
    </row>
    <row r="731" spans="1:5" x14ac:dyDescent="0.15">
      <c r="A731" s="97" t="str">
        <f t="shared" si="11"/>
        <v>Croplan6425VT3</v>
      </c>
      <c r="B731" s="97" t="s">
        <v>1547</v>
      </c>
      <c r="C731" s="97" t="s">
        <v>2115</v>
      </c>
      <c r="D731" s="97" t="s">
        <v>1487</v>
      </c>
      <c r="E731" s="18">
        <v>112</v>
      </c>
    </row>
    <row r="732" spans="1:5" x14ac:dyDescent="0.15">
      <c r="A732" s="97" t="str">
        <f t="shared" si="11"/>
        <v>Croplan6425VT3</v>
      </c>
      <c r="B732" s="97" t="s">
        <v>1547</v>
      </c>
      <c r="C732" s="97" t="s">
        <v>2115</v>
      </c>
      <c r="D732" s="97" t="s">
        <v>1487</v>
      </c>
      <c r="E732" s="18">
        <v>112</v>
      </c>
    </row>
    <row r="733" spans="1:5" x14ac:dyDescent="0.15">
      <c r="A733" s="97" t="str">
        <f t="shared" si="11"/>
        <v>Croplan6431VT3</v>
      </c>
      <c r="B733" s="97" t="s">
        <v>1547</v>
      </c>
      <c r="C733" s="97" t="s">
        <v>2116</v>
      </c>
      <c r="D733" s="97" t="s">
        <v>1487</v>
      </c>
      <c r="E733" s="18">
        <v>112</v>
      </c>
    </row>
    <row r="734" spans="1:5" x14ac:dyDescent="0.15">
      <c r="A734" s="97" t="str">
        <f t="shared" si="11"/>
        <v>Croplan643RR/Bt</v>
      </c>
      <c r="B734" s="97" t="s">
        <v>1547</v>
      </c>
      <c r="C734" s="97" t="s">
        <v>2117</v>
      </c>
      <c r="D734" s="97" t="s">
        <v>1488</v>
      </c>
      <c r="E734" s="18">
        <v>111</v>
      </c>
    </row>
    <row r="735" spans="1:5" x14ac:dyDescent="0.15">
      <c r="A735" s="97" t="str">
        <f t="shared" si="11"/>
        <v>Croplan6440PL</v>
      </c>
      <c r="B735" s="97" t="s">
        <v>1547</v>
      </c>
      <c r="C735" s="97" t="s">
        <v>2521</v>
      </c>
      <c r="D735" s="97" t="s">
        <v>1484</v>
      </c>
      <c r="E735" s="18">
        <v>111</v>
      </c>
    </row>
    <row r="736" spans="1:5" x14ac:dyDescent="0.15">
      <c r="A736" s="97" t="str">
        <f t="shared" si="11"/>
        <v>Croplan6440RB</v>
      </c>
      <c r="B736" s="97" t="s">
        <v>1547</v>
      </c>
      <c r="C736" s="97" t="s">
        <v>2118</v>
      </c>
      <c r="D736" s="97" t="s">
        <v>1488</v>
      </c>
      <c r="E736" s="18">
        <v>111</v>
      </c>
    </row>
    <row r="737" spans="1:5" x14ac:dyDescent="0.15">
      <c r="A737" s="97" t="str">
        <f t="shared" si="11"/>
        <v>Croplan6440TS</v>
      </c>
      <c r="B737" s="97" t="s">
        <v>1547</v>
      </c>
      <c r="C737" s="97" t="s">
        <v>2119</v>
      </c>
      <c r="D737" s="97" t="s">
        <v>1486</v>
      </c>
      <c r="E737" s="18">
        <v>111</v>
      </c>
    </row>
    <row r="738" spans="1:5" x14ac:dyDescent="0.15">
      <c r="A738" s="97" t="str">
        <f t="shared" si="11"/>
        <v>Croplan645RR/Bt</v>
      </c>
      <c r="B738" s="97" t="s">
        <v>1547</v>
      </c>
      <c r="C738" s="97" t="s">
        <v>2120</v>
      </c>
      <c r="D738" s="97" t="s">
        <v>1488</v>
      </c>
      <c r="E738" s="18">
        <v>111</v>
      </c>
    </row>
    <row r="739" spans="1:5" x14ac:dyDescent="0.15">
      <c r="A739" s="97" t="str">
        <f t="shared" si="11"/>
        <v>Croplan645TS</v>
      </c>
      <c r="B739" s="97" t="s">
        <v>1547</v>
      </c>
      <c r="C739" s="97" t="s">
        <v>2531</v>
      </c>
      <c r="D739" s="97" t="s">
        <v>1486</v>
      </c>
      <c r="E739" s="18">
        <v>111</v>
      </c>
    </row>
    <row r="740" spans="1:5" x14ac:dyDescent="0.15">
      <c r="A740" s="97" t="str">
        <f t="shared" si="11"/>
        <v>Croplan6463VT3</v>
      </c>
      <c r="B740" s="97" t="s">
        <v>1547</v>
      </c>
      <c r="C740" s="97" t="s">
        <v>2121</v>
      </c>
      <c r="D740" s="97" t="s">
        <v>1487</v>
      </c>
      <c r="E740" s="18">
        <v>112</v>
      </c>
    </row>
    <row r="741" spans="1:5" x14ac:dyDescent="0.15">
      <c r="A741" s="97" t="str">
        <f t="shared" si="11"/>
        <v>Croplan6525VT3</v>
      </c>
      <c r="B741" s="97" t="s">
        <v>1547</v>
      </c>
      <c r="C741" s="97" t="s">
        <v>1220</v>
      </c>
      <c r="D741" s="97" t="s">
        <v>1487</v>
      </c>
      <c r="E741" s="18">
        <v>112</v>
      </c>
    </row>
    <row r="742" spans="1:5" x14ac:dyDescent="0.15">
      <c r="A742" s="97" t="str">
        <f t="shared" si="11"/>
        <v>Croplan6531VT3</v>
      </c>
      <c r="B742" s="97" t="s">
        <v>1547</v>
      </c>
      <c r="C742" s="97" t="s">
        <v>1221</v>
      </c>
      <c r="D742" s="97" t="s">
        <v>1487</v>
      </c>
      <c r="E742" s="18">
        <v>113</v>
      </c>
    </row>
    <row r="743" spans="1:5" x14ac:dyDescent="0.15">
      <c r="A743" s="97" t="str">
        <f t="shared" si="11"/>
        <v>Croplan6550RR</v>
      </c>
      <c r="B743" s="97" t="s">
        <v>1547</v>
      </c>
      <c r="C743" s="97" t="s">
        <v>2122</v>
      </c>
      <c r="D743" s="97" t="s">
        <v>1786</v>
      </c>
      <c r="E743" s="18">
        <v>113</v>
      </c>
    </row>
    <row r="744" spans="1:5" x14ac:dyDescent="0.15">
      <c r="A744" s="97" t="str">
        <f t="shared" si="11"/>
        <v>Croplan6593VT3</v>
      </c>
      <c r="B744" s="97" t="s">
        <v>1547</v>
      </c>
      <c r="C744" s="97" t="s">
        <v>2743</v>
      </c>
      <c r="D744" s="97" t="s">
        <v>1487</v>
      </c>
      <c r="E744" s="18">
        <v>112</v>
      </c>
    </row>
    <row r="745" spans="1:5" x14ac:dyDescent="0.15">
      <c r="A745" s="97" t="str">
        <f t="shared" si="11"/>
        <v>Croplan663</v>
      </c>
      <c r="B745" s="97" t="s">
        <v>1547</v>
      </c>
      <c r="C745" s="97" t="s">
        <v>2123</v>
      </c>
      <c r="D745" s="97" t="s">
        <v>2641</v>
      </c>
      <c r="E745" s="18">
        <v>111</v>
      </c>
    </row>
    <row r="746" spans="1:5" x14ac:dyDescent="0.15">
      <c r="A746" s="97" t="str">
        <f t="shared" si="11"/>
        <v>Croplan6631VT3</v>
      </c>
      <c r="B746" s="97" t="s">
        <v>1547</v>
      </c>
      <c r="C746" s="97" t="s">
        <v>2742</v>
      </c>
      <c r="D746" s="97" t="s">
        <v>1487</v>
      </c>
      <c r="E746" s="18">
        <v>113</v>
      </c>
    </row>
    <row r="747" spans="1:5" x14ac:dyDescent="0.15">
      <c r="A747" s="97" t="str">
        <f t="shared" si="11"/>
        <v>Croplan663RR</v>
      </c>
      <c r="B747" s="97" t="s">
        <v>1547</v>
      </c>
      <c r="C747" s="97" t="s">
        <v>2124</v>
      </c>
      <c r="D747" s="97" t="s">
        <v>1786</v>
      </c>
      <c r="E747" s="18">
        <v>111</v>
      </c>
    </row>
    <row r="748" spans="1:5" x14ac:dyDescent="0.15">
      <c r="A748" s="97" t="str">
        <f t="shared" si="11"/>
        <v>Croplan663RR/Bt</v>
      </c>
      <c r="B748" s="97" t="s">
        <v>1547</v>
      </c>
      <c r="C748" s="97" t="s">
        <v>2125</v>
      </c>
      <c r="D748" s="97" t="s">
        <v>1488</v>
      </c>
      <c r="E748" s="18">
        <v>112</v>
      </c>
    </row>
    <row r="749" spans="1:5" x14ac:dyDescent="0.15">
      <c r="A749" s="97" t="str">
        <f t="shared" si="11"/>
        <v>Croplan663TS</v>
      </c>
      <c r="B749" s="97" t="s">
        <v>1547</v>
      </c>
      <c r="C749" s="97" t="s">
        <v>2530</v>
      </c>
      <c r="D749" s="97" t="s">
        <v>1486</v>
      </c>
      <c r="E749" s="18">
        <v>112</v>
      </c>
    </row>
    <row r="750" spans="1:5" x14ac:dyDescent="0.15">
      <c r="A750" s="97" t="str">
        <f t="shared" si="11"/>
        <v>Croplan663VT3</v>
      </c>
      <c r="B750" s="97" t="s">
        <v>1547</v>
      </c>
      <c r="C750" s="97" t="s">
        <v>2126</v>
      </c>
      <c r="D750" s="97" t="s">
        <v>1487</v>
      </c>
      <c r="E750" s="18">
        <v>112</v>
      </c>
    </row>
    <row r="751" spans="1:5" x14ac:dyDescent="0.15">
      <c r="A751" s="97" t="str">
        <f t="shared" si="11"/>
        <v>Croplan6695RH</v>
      </c>
      <c r="B751" s="97" t="s">
        <v>1547</v>
      </c>
      <c r="C751" s="97" t="s">
        <v>2828</v>
      </c>
      <c r="D751" s="97" t="s">
        <v>1490</v>
      </c>
      <c r="E751" s="18">
        <v>113</v>
      </c>
    </row>
    <row r="752" spans="1:5" x14ac:dyDescent="0.15">
      <c r="A752" s="97" t="str">
        <f t="shared" si="11"/>
        <v>Croplan6695RHXT</v>
      </c>
      <c r="B752" s="97" t="s">
        <v>1547</v>
      </c>
      <c r="C752" s="97" t="s">
        <v>1551</v>
      </c>
      <c r="D752" s="97" t="s">
        <v>1490</v>
      </c>
      <c r="E752" s="18">
        <v>113</v>
      </c>
    </row>
    <row r="753" spans="1:5" x14ac:dyDescent="0.15">
      <c r="A753" s="97" t="str">
        <f t="shared" si="11"/>
        <v>Croplan6725VT3</v>
      </c>
      <c r="B753" s="97" t="s">
        <v>1547</v>
      </c>
      <c r="C753" s="97" t="s">
        <v>2127</v>
      </c>
      <c r="D753" s="97" t="s">
        <v>1487</v>
      </c>
      <c r="E753" s="18">
        <v>113</v>
      </c>
    </row>
    <row r="754" spans="1:5" x14ac:dyDescent="0.15">
      <c r="A754" s="97" t="str">
        <f t="shared" si="11"/>
        <v>Croplan678</v>
      </c>
      <c r="B754" s="97" t="s">
        <v>1547</v>
      </c>
      <c r="C754" s="97" t="s">
        <v>2128</v>
      </c>
      <c r="D754" s="97" t="s">
        <v>2641</v>
      </c>
      <c r="E754" s="18">
        <v>112</v>
      </c>
    </row>
    <row r="755" spans="1:5" x14ac:dyDescent="0.15">
      <c r="A755" s="97" t="str">
        <f t="shared" si="11"/>
        <v>Croplan678CL</v>
      </c>
      <c r="B755" s="97" t="s">
        <v>1547</v>
      </c>
      <c r="C755" s="97" t="s">
        <v>2129</v>
      </c>
      <c r="D755" s="97" t="s">
        <v>1383</v>
      </c>
      <c r="E755" s="18">
        <v>112</v>
      </c>
    </row>
    <row r="756" spans="1:5" x14ac:dyDescent="0.15">
      <c r="A756" s="97" t="str">
        <f t="shared" si="11"/>
        <v>Croplan678RR</v>
      </c>
      <c r="B756" s="97" t="s">
        <v>1547</v>
      </c>
      <c r="C756" s="97" t="s">
        <v>2130</v>
      </c>
      <c r="D756" s="97" t="s">
        <v>1786</v>
      </c>
      <c r="E756" s="18">
        <v>112</v>
      </c>
    </row>
    <row r="757" spans="1:5" x14ac:dyDescent="0.15">
      <c r="A757" s="97" t="str">
        <f t="shared" si="11"/>
        <v>Croplan678RR/Bt</v>
      </c>
      <c r="B757" s="97" t="s">
        <v>1547</v>
      </c>
      <c r="C757" s="97" t="s">
        <v>2131</v>
      </c>
      <c r="D757" s="97" t="s">
        <v>1488</v>
      </c>
      <c r="E757" s="18">
        <v>113</v>
      </c>
    </row>
    <row r="758" spans="1:5" x14ac:dyDescent="0.15">
      <c r="A758" s="97" t="str">
        <f t="shared" si="11"/>
        <v>Croplan6798RH</v>
      </c>
      <c r="B758" s="97" t="s">
        <v>1547</v>
      </c>
      <c r="C758" s="97" t="s">
        <v>2132</v>
      </c>
      <c r="D758" s="97" t="s">
        <v>1490</v>
      </c>
      <c r="E758" s="18">
        <v>111</v>
      </c>
    </row>
    <row r="759" spans="1:5" x14ac:dyDescent="0.15">
      <c r="A759" s="97" t="str">
        <f t="shared" si="11"/>
        <v>Croplan6818RB</v>
      </c>
      <c r="B759" s="97" t="s">
        <v>1547</v>
      </c>
      <c r="C759" s="97" t="s">
        <v>2133</v>
      </c>
      <c r="D759" s="97" t="s">
        <v>1488</v>
      </c>
      <c r="E759" s="18">
        <v>114</v>
      </c>
    </row>
    <row r="760" spans="1:5" x14ac:dyDescent="0.15">
      <c r="A760" s="97" t="str">
        <f t="shared" si="11"/>
        <v>Croplan6818RR</v>
      </c>
      <c r="B760" s="97" t="s">
        <v>1547</v>
      </c>
      <c r="C760" s="97" t="s">
        <v>2134</v>
      </c>
      <c r="D760" s="97" t="s">
        <v>1786</v>
      </c>
      <c r="E760" s="18">
        <v>113</v>
      </c>
    </row>
    <row r="761" spans="1:5" x14ac:dyDescent="0.15">
      <c r="A761" s="97" t="str">
        <f t="shared" si="11"/>
        <v>Croplan6818TS</v>
      </c>
      <c r="B761" s="97" t="s">
        <v>1547</v>
      </c>
      <c r="C761" s="97" t="s">
        <v>2529</v>
      </c>
      <c r="D761" s="97" t="s">
        <v>1486</v>
      </c>
      <c r="E761" s="18">
        <v>114</v>
      </c>
    </row>
    <row r="762" spans="1:5" x14ac:dyDescent="0.15">
      <c r="A762" s="97" t="str">
        <f t="shared" si="11"/>
        <v>Croplan6818VT3</v>
      </c>
      <c r="B762" s="97" t="s">
        <v>1547</v>
      </c>
      <c r="C762" s="97" t="s">
        <v>2135</v>
      </c>
      <c r="D762" s="97" t="s">
        <v>1487</v>
      </c>
      <c r="E762" s="18">
        <v>114</v>
      </c>
    </row>
    <row r="763" spans="1:5" x14ac:dyDescent="0.15">
      <c r="A763" s="97" t="str">
        <f t="shared" si="11"/>
        <v>Croplan6831HXT</v>
      </c>
      <c r="B763" s="97" t="s">
        <v>1547</v>
      </c>
      <c r="C763" s="97" t="s">
        <v>2136</v>
      </c>
      <c r="D763" s="97" t="s">
        <v>1788</v>
      </c>
      <c r="E763" s="18">
        <v>112</v>
      </c>
    </row>
    <row r="764" spans="1:5" x14ac:dyDescent="0.15">
      <c r="A764" s="97" t="str">
        <f t="shared" si="11"/>
        <v>Croplan6831RH</v>
      </c>
      <c r="B764" s="97" t="s">
        <v>1547</v>
      </c>
      <c r="C764" s="97" t="s">
        <v>2137</v>
      </c>
      <c r="D764" s="97" t="s">
        <v>1490</v>
      </c>
      <c r="E764" s="18">
        <v>112</v>
      </c>
    </row>
    <row r="765" spans="1:5" x14ac:dyDescent="0.15">
      <c r="A765" s="97" t="str">
        <f t="shared" si="11"/>
        <v>Croplan6831RHXT</v>
      </c>
      <c r="B765" s="97" t="s">
        <v>1547</v>
      </c>
      <c r="C765" s="97" t="s">
        <v>1222</v>
      </c>
      <c r="D765" s="97" t="s">
        <v>1789</v>
      </c>
      <c r="E765" s="18">
        <v>112</v>
      </c>
    </row>
    <row r="766" spans="1:5" x14ac:dyDescent="0.15">
      <c r="A766" s="97" t="str">
        <f t="shared" si="11"/>
        <v>Croplan6831RR</v>
      </c>
      <c r="B766" s="97" t="s">
        <v>1547</v>
      </c>
      <c r="C766" s="97" t="s">
        <v>2138</v>
      </c>
      <c r="D766" s="97" t="s">
        <v>1786</v>
      </c>
      <c r="E766" s="18">
        <v>111</v>
      </c>
    </row>
    <row r="767" spans="1:5" x14ac:dyDescent="0.15">
      <c r="A767" s="97" t="str">
        <f t="shared" si="11"/>
        <v>Croplan6831TS</v>
      </c>
      <c r="B767" s="97" t="s">
        <v>1547</v>
      </c>
      <c r="C767" s="97" t="s">
        <v>2528</v>
      </c>
      <c r="D767" s="97" t="s">
        <v>1486</v>
      </c>
      <c r="E767" s="18">
        <v>112</v>
      </c>
    </row>
    <row r="768" spans="1:5" x14ac:dyDescent="0.15">
      <c r="A768" s="97" t="str">
        <f t="shared" si="11"/>
        <v>Croplan685</v>
      </c>
      <c r="B768" s="97" t="s">
        <v>1547</v>
      </c>
      <c r="C768" s="97" t="s">
        <v>2139</v>
      </c>
      <c r="D768" s="97" t="s">
        <v>2641</v>
      </c>
      <c r="E768" s="18">
        <v>111</v>
      </c>
    </row>
    <row r="769" spans="1:5" x14ac:dyDescent="0.15">
      <c r="A769" s="97" t="str">
        <f t="shared" si="11"/>
        <v>Croplan685HX/LL</v>
      </c>
      <c r="B769" s="97" t="s">
        <v>1547</v>
      </c>
      <c r="C769" s="97" t="s">
        <v>2140</v>
      </c>
      <c r="D769" s="97" t="s">
        <v>1485</v>
      </c>
      <c r="E769" s="18">
        <v>112</v>
      </c>
    </row>
    <row r="770" spans="1:5" x14ac:dyDescent="0.15">
      <c r="A770" s="97" t="str">
        <f t="shared" ref="A770:A833" si="12">B770&amp;C770</f>
        <v>Croplan6886RB</v>
      </c>
      <c r="B770" s="97" t="s">
        <v>1547</v>
      </c>
      <c r="C770" s="97" t="s">
        <v>2141</v>
      </c>
      <c r="D770" s="97" t="s">
        <v>1488</v>
      </c>
      <c r="E770" s="18">
        <v>112</v>
      </c>
    </row>
    <row r="771" spans="1:5" x14ac:dyDescent="0.15">
      <c r="A771" s="97" t="str">
        <f t="shared" si="12"/>
        <v>Croplan6886TS</v>
      </c>
      <c r="B771" s="97" t="s">
        <v>1547</v>
      </c>
      <c r="C771" s="97" t="s">
        <v>2142</v>
      </c>
      <c r="D771" s="97" t="s">
        <v>1486</v>
      </c>
      <c r="E771" s="18">
        <v>112</v>
      </c>
    </row>
    <row r="772" spans="1:5" x14ac:dyDescent="0.15">
      <c r="A772" s="97" t="str">
        <f t="shared" si="12"/>
        <v>Croplan6886VT3</v>
      </c>
      <c r="B772" s="97" t="s">
        <v>1547</v>
      </c>
      <c r="C772" s="97" t="s">
        <v>2741</v>
      </c>
      <c r="D772" s="97" t="s">
        <v>1487</v>
      </c>
      <c r="E772" s="18">
        <v>112</v>
      </c>
    </row>
    <row r="773" spans="1:5" x14ac:dyDescent="0.15">
      <c r="A773" s="97" t="str">
        <f t="shared" si="12"/>
        <v>Croplan691</v>
      </c>
      <c r="B773" s="97" t="s">
        <v>1547</v>
      </c>
      <c r="C773" s="97" t="s">
        <v>2143</v>
      </c>
      <c r="D773" s="97" t="s">
        <v>2641</v>
      </c>
      <c r="E773" s="18">
        <v>112</v>
      </c>
    </row>
    <row r="774" spans="1:5" x14ac:dyDescent="0.15">
      <c r="A774" s="97" t="str">
        <f t="shared" si="12"/>
        <v>Croplan691Bt/LL</v>
      </c>
      <c r="B774" s="97" t="s">
        <v>1547</v>
      </c>
      <c r="C774" s="97" t="s">
        <v>1555</v>
      </c>
      <c r="D774" s="97" t="s">
        <v>2877</v>
      </c>
      <c r="E774" s="18">
        <v>113</v>
      </c>
    </row>
    <row r="775" spans="1:5" x14ac:dyDescent="0.15">
      <c r="A775" s="97" t="str">
        <f t="shared" si="12"/>
        <v>Croplan691CL</v>
      </c>
      <c r="B775" s="97" t="s">
        <v>1547</v>
      </c>
      <c r="C775" s="97" t="s">
        <v>2144</v>
      </c>
      <c r="D775" s="97" t="s">
        <v>1383</v>
      </c>
      <c r="E775" s="18">
        <v>112</v>
      </c>
    </row>
    <row r="776" spans="1:5" x14ac:dyDescent="0.15">
      <c r="A776" s="97" t="str">
        <f t="shared" si="12"/>
        <v>Croplan691RR</v>
      </c>
      <c r="B776" s="97" t="s">
        <v>1547</v>
      </c>
      <c r="C776" s="97" t="s">
        <v>2145</v>
      </c>
      <c r="D776" s="97" t="s">
        <v>1786</v>
      </c>
      <c r="E776" s="18">
        <v>112</v>
      </c>
    </row>
    <row r="777" spans="1:5" x14ac:dyDescent="0.15">
      <c r="A777" s="97" t="str">
        <f t="shared" si="12"/>
        <v>Croplan693HX/LL/CL</v>
      </c>
      <c r="B777" s="97" t="s">
        <v>1547</v>
      </c>
      <c r="C777" s="97" t="s">
        <v>2146</v>
      </c>
      <c r="D777" s="97" t="s">
        <v>1862</v>
      </c>
      <c r="E777" s="18">
        <v>112</v>
      </c>
    </row>
    <row r="778" spans="1:5" x14ac:dyDescent="0.15">
      <c r="A778" s="97" t="str">
        <f t="shared" si="12"/>
        <v>Croplan697HX/LL/CL</v>
      </c>
      <c r="B778" s="97" t="s">
        <v>1547</v>
      </c>
      <c r="C778" s="97" t="s">
        <v>1554</v>
      </c>
      <c r="D778" s="97" t="s">
        <v>1862</v>
      </c>
      <c r="E778" s="18">
        <v>112</v>
      </c>
    </row>
    <row r="779" spans="1:5" x14ac:dyDescent="0.15">
      <c r="A779" s="97" t="str">
        <f t="shared" si="12"/>
        <v>Croplan697HX/LL/CL</v>
      </c>
      <c r="B779" s="97" t="s">
        <v>1547</v>
      </c>
      <c r="C779" s="97" t="s">
        <v>1554</v>
      </c>
      <c r="D779" s="97" t="s">
        <v>1862</v>
      </c>
      <c r="E779" s="18">
        <v>112</v>
      </c>
    </row>
    <row r="780" spans="1:5" x14ac:dyDescent="0.15">
      <c r="A780" s="97" t="str">
        <f t="shared" si="12"/>
        <v>Croplan697RB</v>
      </c>
      <c r="B780" s="97" t="s">
        <v>1547</v>
      </c>
      <c r="C780" s="97" t="s">
        <v>2827</v>
      </c>
      <c r="D780" s="97" t="s">
        <v>1488</v>
      </c>
      <c r="E780" s="18">
        <v>112</v>
      </c>
    </row>
    <row r="781" spans="1:5" x14ac:dyDescent="0.15">
      <c r="A781" s="97" t="str">
        <f t="shared" si="12"/>
        <v>Croplan6986TS</v>
      </c>
      <c r="B781" s="97" t="s">
        <v>1547</v>
      </c>
      <c r="C781" s="97" t="s">
        <v>2522</v>
      </c>
      <c r="D781" s="97" t="s">
        <v>1486</v>
      </c>
      <c r="E781" s="18">
        <v>113</v>
      </c>
    </row>
    <row r="782" spans="1:5" x14ac:dyDescent="0.15">
      <c r="A782" s="97" t="str">
        <f t="shared" si="12"/>
        <v>Croplan6986TS</v>
      </c>
      <c r="B782" s="97" t="s">
        <v>1547</v>
      </c>
      <c r="C782" s="97" t="s">
        <v>2522</v>
      </c>
      <c r="D782" s="97" t="s">
        <v>1486</v>
      </c>
      <c r="E782" s="18">
        <v>113</v>
      </c>
    </row>
    <row r="783" spans="1:5" x14ac:dyDescent="0.15">
      <c r="A783" s="97" t="str">
        <f t="shared" si="12"/>
        <v>Croplan6986VT3</v>
      </c>
      <c r="B783" s="97" t="s">
        <v>1547</v>
      </c>
      <c r="C783" s="97" t="s">
        <v>1223</v>
      </c>
      <c r="D783" s="97" t="s">
        <v>1487</v>
      </c>
      <c r="E783" s="18">
        <v>113</v>
      </c>
    </row>
    <row r="784" spans="1:5" x14ac:dyDescent="0.15">
      <c r="A784" s="97" t="str">
        <f t="shared" si="12"/>
        <v>Croplan6992PL</v>
      </c>
      <c r="B784" s="97" t="s">
        <v>1547</v>
      </c>
      <c r="C784" s="97" t="s">
        <v>2520</v>
      </c>
      <c r="D784" s="97" t="s">
        <v>1484</v>
      </c>
      <c r="E784" s="18">
        <v>113</v>
      </c>
    </row>
    <row r="785" spans="1:5" x14ac:dyDescent="0.15">
      <c r="A785" s="97" t="str">
        <f t="shared" si="12"/>
        <v>Croplan6992RB</v>
      </c>
      <c r="B785" s="97" t="s">
        <v>1547</v>
      </c>
      <c r="C785" s="97" t="s">
        <v>2147</v>
      </c>
      <c r="D785" s="97" t="s">
        <v>1488</v>
      </c>
      <c r="E785" s="18">
        <v>113</v>
      </c>
    </row>
    <row r="786" spans="1:5" x14ac:dyDescent="0.15">
      <c r="A786" s="97" t="str">
        <f t="shared" si="12"/>
        <v>Croplan6998HX</v>
      </c>
      <c r="B786" s="97" t="s">
        <v>1547</v>
      </c>
      <c r="C786" s="97" t="s">
        <v>1549</v>
      </c>
      <c r="D786" s="97" t="s">
        <v>1485</v>
      </c>
      <c r="E786" s="18">
        <v>113</v>
      </c>
    </row>
    <row r="787" spans="1:5" x14ac:dyDescent="0.15">
      <c r="A787" s="97" t="str">
        <f t="shared" si="12"/>
        <v>Croplan6998HXT</v>
      </c>
      <c r="B787" s="97" t="s">
        <v>1547</v>
      </c>
      <c r="C787" s="97" t="s">
        <v>2148</v>
      </c>
      <c r="D787" s="97" t="s">
        <v>1788</v>
      </c>
      <c r="E787" s="18">
        <v>113</v>
      </c>
    </row>
    <row r="788" spans="1:5" x14ac:dyDescent="0.15">
      <c r="A788" s="97" t="str">
        <f t="shared" si="12"/>
        <v>Croplan7050RB</v>
      </c>
      <c r="B788" s="97" t="s">
        <v>1547</v>
      </c>
      <c r="C788" s="97" t="s">
        <v>2149</v>
      </c>
      <c r="D788" s="97" t="s">
        <v>1488</v>
      </c>
      <c r="E788" s="18">
        <v>113</v>
      </c>
    </row>
    <row r="789" spans="1:5" x14ac:dyDescent="0.15">
      <c r="A789" s="97" t="str">
        <f t="shared" si="12"/>
        <v>Croplan7131VT3</v>
      </c>
      <c r="B789" s="97" t="s">
        <v>1547</v>
      </c>
      <c r="C789" s="97" t="s">
        <v>1224</v>
      </c>
      <c r="D789" s="97" t="s">
        <v>1487</v>
      </c>
      <c r="E789" s="18">
        <v>115</v>
      </c>
    </row>
    <row r="790" spans="1:5" x14ac:dyDescent="0.15">
      <c r="A790" s="97" t="str">
        <f t="shared" si="12"/>
        <v>Croplan721CRW/RR</v>
      </c>
      <c r="B790" s="97" t="s">
        <v>1547</v>
      </c>
      <c r="C790" s="97" t="s">
        <v>1987</v>
      </c>
      <c r="D790" s="97" t="s">
        <v>1488</v>
      </c>
      <c r="E790" s="18">
        <v>112</v>
      </c>
    </row>
    <row r="791" spans="1:5" x14ac:dyDescent="0.15">
      <c r="A791" s="97" t="str">
        <f t="shared" si="12"/>
        <v>Croplan721RR</v>
      </c>
      <c r="B791" s="97" t="s">
        <v>1547</v>
      </c>
      <c r="C791" s="97" t="s">
        <v>2841</v>
      </c>
      <c r="D791" s="97" t="s">
        <v>1786</v>
      </c>
      <c r="E791" s="18">
        <v>112</v>
      </c>
    </row>
    <row r="792" spans="1:5" x14ac:dyDescent="0.15">
      <c r="A792" s="97" t="str">
        <f t="shared" si="12"/>
        <v>Croplan721RR/Bt</v>
      </c>
      <c r="B792" s="97" t="s">
        <v>1547</v>
      </c>
      <c r="C792" s="97" t="s">
        <v>2150</v>
      </c>
      <c r="D792" s="97" t="s">
        <v>1488</v>
      </c>
      <c r="E792" s="18">
        <v>113</v>
      </c>
    </row>
    <row r="793" spans="1:5" x14ac:dyDescent="0.15">
      <c r="A793" s="97" t="str">
        <f t="shared" si="12"/>
        <v>Croplan721TS</v>
      </c>
      <c r="B793" s="97" t="s">
        <v>1547</v>
      </c>
      <c r="C793" s="97" t="s">
        <v>2151</v>
      </c>
      <c r="D793" s="97" t="s">
        <v>1486</v>
      </c>
      <c r="E793" s="18">
        <v>113</v>
      </c>
    </row>
    <row r="794" spans="1:5" x14ac:dyDescent="0.15">
      <c r="A794" s="97" t="str">
        <f t="shared" si="12"/>
        <v>Croplan731CL</v>
      </c>
      <c r="B794" s="97" t="s">
        <v>1547</v>
      </c>
      <c r="C794" s="97" t="s">
        <v>2459</v>
      </c>
      <c r="D794" s="97" t="s">
        <v>1383</v>
      </c>
      <c r="E794" s="18">
        <v>111</v>
      </c>
    </row>
    <row r="795" spans="1:5" x14ac:dyDescent="0.15">
      <c r="A795" s="97" t="str">
        <f t="shared" si="12"/>
        <v>Croplan731HX/LL</v>
      </c>
      <c r="B795" s="97" t="s">
        <v>1547</v>
      </c>
      <c r="C795" s="97" t="s">
        <v>2152</v>
      </c>
      <c r="D795" s="97" t="s">
        <v>1485</v>
      </c>
      <c r="E795" s="18">
        <v>112</v>
      </c>
    </row>
    <row r="796" spans="1:5" x14ac:dyDescent="0.15">
      <c r="A796" s="97" t="str">
        <f t="shared" si="12"/>
        <v>Croplan7505CR</v>
      </c>
      <c r="B796" s="97" t="s">
        <v>1547</v>
      </c>
      <c r="C796" s="97" t="s">
        <v>1986</v>
      </c>
      <c r="D796" s="97" t="s">
        <v>1489</v>
      </c>
      <c r="E796" s="18">
        <v>114</v>
      </c>
    </row>
    <row r="797" spans="1:5" x14ac:dyDescent="0.15">
      <c r="A797" s="97" t="str">
        <f t="shared" si="12"/>
        <v>Croplan7505RB</v>
      </c>
      <c r="B797" s="97" t="s">
        <v>1547</v>
      </c>
      <c r="C797" s="97" t="s">
        <v>2850</v>
      </c>
      <c r="D797" s="97" t="s">
        <v>1488</v>
      </c>
      <c r="E797" s="18">
        <v>115</v>
      </c>
    </row>
    <row r="798" spans="1:5" x14ac:dyDescent="0.15">
      <c r="A798" s="97" t="str">
        <f t="shared" si="12"/>
        <v>Croplan7505RR</v>
      </c>
      <c r="B798" s="97" t="s">
        <v>1547</v>
      </c>
      <c r="C798" s="97" t="s">
        <v>2840</v>
      </c>
      <c r="D798" s="97" t="s">
        <v>1786</v>
      </c>
      <c r="E798" s="18">
        <v>114</v>
      </c>
    </row>
    <row r="799" spans="1:5" x14ac:dyDescent="0.15">
      <c r="A799" s="97" t="str">
        <f t="shared" si="12"/>
        <v>Croplan7505VT3</v>
      </c>
      <c r="B799" s="97" t="s">
        <v>1547</v>
      </c>
      <c r="C799" s="97" t="s">
        <v>2740</v>
      </c>
      <c r="D799" s="97" t="s">
        <v>1487</v>
      </c>
      <c r="E799" s="18">
        <v>115</v>
      </c>
    </row>
    <row r="800" spans="1:5" x14ac:dyDescent="0.15">
      <c r="A800" s="97" t="str">
        <f t="shared" si="12"/>
        <v>Croplan751CRW/RR</v>
      </c>
      <c r="B800" s="97" t="s">
        <v>1547</v>
      </c>
      <c r="C800" s="97" t="s">
        <v>2833</v>
      </c>
      <c r="D800" s="97" t="s">
        <v>1488</v>
      </c>
      <c r="E800" s="18">
        <v>114</v>
      </c>
    </row>
    <row r="801" spans="1:5" x14ac:dyDescent="0.15">
      <c r="A801" s="97" t="str">
        <f t="shared" si="12"/>
        <v>Croplan751RR</v>
      </c>
      <c r="B801" s="97" t="s">
        <v>1547</v>
      </c>
      <c r="C801" s="97" t="s">
        <v>2153</v>
      </c>
      <c r="D801" s="97" t="s">
        <v>1786</v>
      </c>
      <c r="E801" s="18">
        <v>114</v>
      </c>
    </row>
    <row r="802" spans="1:5" x14ac:dyDescent="0.15">
      <c r="A802" s="97" t="str">
        <f t="shared" si="12"/>
        <v>Croplan751RR/Bt</v>
      </c>
      <c r="B802" s="97" t="s">
        <v>1547</v>
      </c>
      <c r="C802" s="97" t="s">
        <v>2154</v>
      </c>
      <c r="D802" s="97" t="s">
        <v>1488</v>
      </c>
      <c r="E802" s="18">
        <v>115</v>
      </c>
    </row>
    <row r="803" spans="1:5" x14ac:dyDescent="0.15">
      <c r="A803" s="97" t="str">
        <f t="shared" si="12"/>
        <v>Croplan751TS</v>
      </c>
      <c r="B803" s="97" t="s">
        <v>1547</v>
      </c>
      <c r="C803" s="97" t="s">
        <v>2527</v>
      </c>
      <c r="D803" s="97" t="s">
        <v>1486</v>
      </c>
      <c r="E803" s="18">
        <v>115</v>
      </c>
    </row>
    <row r="804" spans="1:5" x14ac:dyDescent="0.15">
      <c r="A804" s="97" t="str">
        <f t="shared" si="12"/>
        <v>Croplan751VT3</v>
      </c>
      <c r="B804" s="97" t="s">
        <v>1547</v>
      </c>
      <c r="C804" s="97" t="s">
        <v>2737</v>
      </c>
      <c r="D804" s="97" t="s">
        <v>1487</v>
      </c>
      <c r="E804" s="18">
        <v>115</v>
      </c>
    </row>
    <row r="805" spans="1:5" x14ac:dyDescent="0.15">
      <c r="A805" s="97" t="str">
        <f t="shared" si="12"/>
        <v>Croplan7558RB</v>
      </c>
      <c r="B805" s="97" t="s">
        <v>1547</v>
      </c>
      <c r="C805" s="97" t="s">
        <v>2155</v>
      </c>
      <c r="D805" s="97" t="s">
        <v>1488</v>
      </c>
      <c r="E805" s="18">
        <v>115</v>
      </c>
    </row>
    <row r="806" spans="1:5" x14ac:dyDescent="0.15">
      <c r="A806" s="97" t="str">
        <f t="shared" si="12"/>
        <v>Croplan780RR/Bt</v>
      </c>
      <c r="B806" s="97" t="s">
        <v>1547</v>
      </c>
      <c r="C806" s="97" t="s">
        <v>2156</v>
      </c>
      <c r="D806" s="97" t="s">
        <v>1488</v>
      </c>
      <c r="E806" s="18">
        <v>116</v>
      </c>
    </row>
    <row r="807" spans="1:5" x14ac:dyDescent="0.15">
      <c r="A807" s="97" t="str">
        <f t="shared" si="12"/>
        <v>Croplan799RB</v>
      </c>
      <c r="B807" s="97" t="s">
        <v>1547</v>
      </c>
      <c r="C807" s="97" t="s">
        <v>2157</v>
      </c>
      <c r="D807" s="97" t="s">
        <v>1488</v>
      </c>
      <c r="E807" s="18">
        <v>117</v>
      </c>
    </row>
    <row r="808" spans="1:5" x14ac:dyDescent="0.15">
      <c r="A808" s="97" t="str">
        <f t="shared" si="12"/>
        <v>Croplan799RR</v>
      </c>
      <c r="B808" s="97" t="s">
        <v>1547</v>
      </c>
      <c r="C808" s="97" t="s">
        <v>2158</v>
      </c>
      <c r="D808" s="97" t="s">
        <v>1786</v>
      </c>
      <c r="E808" s="18">
        <v>116</v>
      </c>
    </row>
    <row r="809" spans="1:5" x14ac:dyDescent="0.15">
      <c r="A809" s="97" t="str">
        <f t="shared" si="12"/>
        <v>Croplan818</v>
      </c>
      <c r="B809" s="97" t="s">
        <v>1547</v>
      </c>
      <c r="C809" s="97" t="s">
        <v>2159</v>
      </c>
      <c r="D809" s="97" t="s">
        <v>2641</v>
      </c>
      <c r="E809" s="18">
        <v>117</v>
      </c>
    </row>
    <row r="810" spans="1:5" x14ac:dyDescent="0.15">
      <c r="A810" s="97" t="str">
        <f t="shared" si="12"/>
        <v>Croplan818Bt</v>
      </c>
      <c r="B810" s="97" t="s">
        <v>1547</v>
      </c>
      <c r="C810" s="97" t="s">
        <v>2160</v>
      </c>
      <c r="D810" s="97" t="s">
        <v>1492</v>
      </c>
      <c r="E810" s="18">
        <v>118</v>
      </c>
    </row>
    <row r="811" spans="1:5" x14ac:dyDescent="0.15">
      <c r="A811" s="97" t="str">
        <f t="shared" si="12"/>
        <v>Croplan818RR</v>
      </c>
      <c r="B811" s="97" t="s">
        <v>1547</v>
      </c>
      <c r="C811" s="97" t="s">
        <v>2161</v>
      </c>
      <c r="D811" s="97" t="s">
        <v>1786</v>
      </c>
      <c r="E811" s="18">
        <v>117</v>
      </c>
    </row>
    <row r="812" spans="1:5" x14ac:dyDescent="0.15">
      <c r="A812" s="97" t="str">
        <f t="shared" si="12"/>
        <v>Croplan818RR/Bt</v>
      </c>
      <c r="B812" s="97" t="s">
        <v>1547</v>
      </c>
      <c r="C812" s="97" t="s">
        <v>2849</v>
      </c>
      <c r="D812" s="97" t="s">
        <v>1488</v>
      </c>
      <c r="E812" s="18">
        <v>118</v>
      </c>
    </row>
    <row r="813" spans="1:5" x14ac:dyDescent="0.15">
      <c r="A813" s="97" t="str">
        <f t="shared" si="12"/>
        <v>Croplan818TS</v>
      </c>
      <c r="B813" s="97" t="s">
        <v>1547</v>
      </c>
      <c r="C813" s="97" t="s">
        <v>2526</v>
      </c>
      <c r="D813" s="97" t="s">
        <v>1486</v>
      </c>
      <c r="E813" s="18">
        <v>118</v>
      </c>
    </row>
    <row r="814" spans="1:5" x14ac:dyDescent="0.15">
      <c r="A814" s="97" t="str">
        <f t="shared" si="12"/>
        <v>Croplan818VT3</v>
      </c>
      <c r="B814" s="97" t="s">
        <v>1547</v>
      </c>
      <c r="C814" s="97" t="s">
        <v>1225</v>
      </c>
      <c r="D814" s="97" t="s">
        <v>1487</v>
      </c>
      <c r="E814" s="18">
        <v>118</v>
      </c>
    </row>
    <row r="815" spans="1:5" x14ac:dyDescent="0.15">
      <c r="A815" s="97" t="str">
        <f t="shared" si="12"/>
        <v>Croplan8221RB</v>
      </c>
      <c r="B815" s="97" t="s">
        <v>1547</v>
      </c>
      <c r="C815" s="97" t="s">
        <v>2162</v>
      </c>
      <c r="D815" s="97" t="s">
        <v>1488</v>
      </c>
      <c r="E815" s="18">
        <v>118</v>
      </c>
    </row>
    <row r="816" spans="1:5" x14ac:dyDescent="0.15">
      <c r="A816" s="97" t="str">
        <f t="shared" si="12"/>
        <v>Croplan8221VT3</v>
      </c>
      <c r="B816" s="97" t="s">
        <v>1547</v>
      </c>
      <c r="C816" s="97" t="s">
        <v>2739</v>
      </c>
      <c r="D816" s="97" t="s">
        <v>1487</v>
      </c>
      <c r="E816" s="18">
        <v>118</v>
      </c>
    </row>
    <row r="817" spans="1:5" x14ac:dyDescent="0.15">
      <c r="A817" s="97" t="str">
        <f t="shared" si="12"/>
        <v>Croplan823CL</v>
      </c>
      <c r="B817" s="97" t="s">
        <v>1547</v>
      </c>
      <c r="C817" s="97" t="s">
        <v>2163</v>
      </c>
      <c r="D817" s="97" t="s">
        <v>1383</v>
      </c>
      <c r="E817" s="18">
        <v>117</v>
      </c>
    </row>
    <row r="818" spans="1:5" x14ac:dyDescent="0.15">
      <c r="A818" s="97" t="str">
        <f t="shared" si="12"/>
        <v>Croplan823HX/LL</v>
      </c>
      <c r="B818" s="97" t="s">
        <v>1547</v>
      </c>
      <c r="C818" s="97" t="s">
        <v>2164</v>
      </c>
      <c r="D818" s="97" t="s">
        <v>1485</v>
      </c>
      <c r="E818" s="18">
        <v>118</v>
      </c>
    </row>
    <row r="819" spans="1:5" x14ac:dyDescent="0.15">
      <c r="A819" s="97" t="str">
        <f t="shared" si="12"/>
        <v>Croplan827</v>
      </c>
      <c r="B819" s="97" t="s">
        <v>1547</v>
      </c>
      <c r="C819" s="97" t="s">
        <v>2165</v>
      </c>
      <c r="D819" s="97" t="s">
        <v>2641</v>
      </c>
      <c r="E819" s="18">
        <v>118</v>
      </c>
    </row>
    <row r="820" spans="1:5" x14ac:dyDescent="0.15">
      <c r="A820" s="97" t="str">
        <f t="shared" si="12"/>
        <v>Croplan827RR</v>
      </c>
      <c r="B820" s="97" t="s">
        <v>1547</v>
      </c>
      <c r="C820" s="97" t="s">
        <v>2166</v>
      </c>
      <c r="D820" s="97" t="s">
        <v>1786</v>
      </c>
      <c r="E820" s="18">
        <v>118</v>
      </c>
    </row>
    <row r="821" spans="1:5" x14ac:dyDescent="0.15">
      <c r="A821" s="97" t="str">
        <f t="shared" si="12"/>
        <v>Croplan841RR</v>
      </c>
      <c r="B821" s="97" t="s">
        <v>1547</v>
      </c>
      <c r="C821" s="97" t="s">
        <v>1558</v>
      </c>
      <c r="D821" s="97" t="s">
        <v>1786</v>
      </c>
      <c r="E821" s="18">
        <v>117</v>
      </c>
    </row>
    <row r="822" spans="1:5" x14ac:dyDescent="0.15">
      <c r="A822" s="97" t="str">
        <f t="shared" si="12"/>
        <v>Croplan851RR</v>
      </c>
      <c r="B822" s="97" t="s">
        <v>1547</v>
      </c>
      <c r="C822" s="97" t="s">
        <v>2167</v>
      </c>
      <c r="D822" s="97" t="s">
        <v>1786</v>
      </c>
      <c r="E822" s="18">
        <v>117</v>
      </c>
    </row>
    <row r="823" spans="1:5" x14ac:dyDescent="0.15">
      <c r="A823" s="97" t="str">
        <f t="shared" si="12"/>
        <v>Croplan851RR/Bt</v>
      </c>
      <c r="B823" s="97" t="s">
        <v>1547</v>
      </c>
      <c r="C823" s="97" t="s">
        <v>2168</v>
      </c>
      <c r="D823" s="97" t="s">
        <v>1488</v>
      </c>
      <c r="E823" s="18">
        <v>118</v>
      </c>
    </row>
    <row r="824" spans="1:5" x14ac:dyDescent="0.15">
      <c r="A824" s="97" t="str">
        <f t="shared" si="12"/>
        <v>Croplan851TS</v>
      </c>
      <c r="B824" s="97" t="s">
        <v>1547</v>
      </c>
      <c r="C824" s="97" t="s">
        <v>2169</v>
      </c>
      <c r="D824" s="97" t="s">
        <v>1486</v>
      </c>
      <c r="E824" s="18">
        <v>118</v>
      </c>
    </row>
    <row r="825" spans="1:5" x14ac:dyDescent="0.15">
      <c r="A825" s="97" t="str">
        <f t="shared" si="12"/>
        <v>Croplan851VT3</v>
      </c>
      <c r="B825" s="97" t="s">
        <v>1547</v>
      </c>
      <c r="C825" s="97" t="s">
        <v>2738</v>
      </c>
      <c r="D825" s="97" t="s">
        <v>1487</v>
      </c>
      <c r="E825" s="18">
        <v>118</v>
      </c>
    </row>
    <row r="826" spans="1:5" x14ac:dyDescent="0.15">
      <c r="A826" s="97" t="str">
        <f t="shared" si="12"/>
        <v>Croplan8702RH</v>
      </c>
      <c r="B826" s="97" t="s">
        <v>1547</v>
      </c>
      <c r="C826" s="97" t="s">
        <v>2848</v>
      </c>
      <c r="D826" s="97" t="s">
        <v>1490</v>
      </c>
      <c r="E826" s="18">
        <v>118</v>
      </c>
    </row>
    <row r="827" spans="1:5" x14ac:dyDescent="0.15">
      <c r="A827" s="97" t="str">
        <f t="shared" si="12"/>
        <v>Crows1481S</v>
      </c>
      <c r="B827" s="97" t="s">
        <v>2465</v>
      </c>
      <c r="C827" s="97" t="s">
        <v>2467</v>
      </c>
      <c r="D827" s="97" t="s">
        <v>1488</v>
      </c>
      <c r="E827" s="18">
        <v>86</v>
      </c>
    </row>
    <row r="828" spans="1:5" x14ac:dyDescent="0.15">
      <c r="A828" s="97" t="str">
        <f t="shared" si="12"/>
        <v>Crows1505R</v>
      </c>
      <c r="B828" s="97" t="s">
        <v>2465</v>
      </c>
      <c r="C828" s="97" t="s">
        <v>2468</v>
      </c>
      <c r="D828" s="97" t="s">
        <v>1786</v>
      </c>
      <c r="E828" s="18">
        <v>88</v>
      </c>
    </row>
    <row r="829" spans="1:5" x14ac:dyDescent="0.15">
      <c r="A829" s="97" t="str">
        <f t="shared" si="12"/>
        <v>Crows1507S</v>
      </c>
      <c r="B829" s="97" t="s">
        <v>2465</v>
      </c>
      <c r="C829" s="97" t="s">
        <v>2469</v>
      </c>
      <c r="D829" s="97" t="s">
        <v>1488</v>
      </c>
      <c r="E829" s="18">
        <v>88</v>
      </c>
    </row>
    <row r="830" spans="1:5" x14ac:dyDescent="0.15">
      <c r="A830" s="97" t="str">
        <f t="shared" si="12"/>
        <v>Crows1615S</v>
      </c>
      <c r="B830" s="97" t="s">
        <v>2465</v>
      </c>
      <c r="C830" s="97" t="s">
        <v>2470</v>
      </c>
      <c r="D830" s="97" t="s">
        <v>1488</v>
      </c>
      <c r="E830" s="18">
        <v>108</v>
      </c>
    </row>
    <row r="831" spans="1:5" x14ac:dyDescent="0.15">
      <c r="A831" s="97" t="str">
        <f t="shared" si="12"/>
        <v>Crows1681R</v>
      </c>
      <c r="B831" s="97" t="s">
        <v>2465</v>
      </c>
      <c r="C831" s="97" t="s">
        <v>2472</v>
      </c>
      <c r="D831" s="97" t="s">
        <v>1786</v>
      </c>
      <c r="E831" s="18">
        <v>92</v>
      </c>
    </row>
    <row r="832" spans="1:5" x14ac:dyDescent="0.15">
      <c r="A832" s="97" t="str">
        <f t="shared" si="12"/>
        <v>Crows1683S</v>
      </c>
      <c r="B832" s="97" t="s">
        <v>2465</v>
      </c>
      <c r="C832" s="97" t="s">
        <v>2474</v>
      </c>
      <c r="D832" s="97" t="s">
        <v>1488</v>
      </c>
      <c r="E832" s="18">
        <v>92</v>
      </c>
    </row>
    <row r="833" spans="1:5" x14ac:dyDescent="0.15">
      <c r="A833" s="97" t="str">
        <f t="shared" si="12"/>
        <v>Crows1685VT3</v>
      </c>
      <c r="B833" s="97" t="s">
        <v>2465</v>
      </c>
      <c r="C833" s="97" t="s">
        <v>2473</v>
      </c>
      <c r="D833" s="97" t="s">
        <v>1487</v>
      </c>
      <c r="E833" s="18">
        <v>92</v>
      </c>
    </row>
    <row r="834" spans="1:5" x14ac:dyDescent="0.15">
      <c r="A834" s="97" t="str">
        <f t="shared" ref="A834:A897" si="13">B834&amp;C834</f>
        <v>Crows1698R</v>
      </c>
      <c r="B834" s="97" t="s">
        <v>2465</v>
      </c>
      <c r="C834" s="97" t="s">
        <v>2475</v>
      </c>
      <c r="D834" s="97" t="s">
        <v>1786</v>
      </c>
      <c r="E834" s="18">
        <v>94</v>
      </c>
    </row>
    <row r="835" spans="1:5" x14ac:dyDescent="0.15">
      <c r="A835" s="97" t="str">
        <f t="shared" si="13"/>
        <v>Crows1699T</v>
      </c>
      <c r="B835" s="97" t="s">
        <v>2465</v>
      </c>
      <c r="C835" s="97" t="s">
        <v>2476</v>
      </c>
      <c r="D835" s="97" t="s">
        <v>1486</v>
      </c>
      <c r="E835" s="18">
        <v>94</v>
      </c>
    </row>
    <row r="836" spans="1:5" x14ac:dyDescent="0.15">
      <c r="A836" s="97" t="str">
        <f t="shared" si="13"/>
        <v>Crows1701T</v>
      </c>
      <c r="B836" s="97" t="s">
        <v>2465</v>
      </c>
      <c r="C836" s="97" t="s">
        <v>2477</v>
      </c>
      <c r="D836" s="97" t="s">
        <v>1486</v>
      </c>
      <c r="E836" s="18">
        <v>95</v>
      </c>
    </row>
    <row r="837" spans="1:5" x14ac:dyDescent="0.15">
      <c r="A837" s="97" t="str">
        <f t="shared" si="13"/>
        <v>Crows1702</v>
      </c>
      <c r="B837" s="97" t="s">
        <v>2465</v>
      </c>
      <c r="C837" s="97" t="s">
        <v>2170</v>
      </c>
      <c r="D837" s="97" t="s">
        <v>2641</v>
      </c>
      <c r="E837" s="18">
        <v>95</v>
      </c>
    </row>
    <row r="838" spans="1:5" x14ac:dyDescent="0.15">
      <c r="A838" s="97" t="str">
        <f t="shared" si="13"/>
        <v>Crows1703B</v>
      </c>
      <c r="B838" s="97" t="s">
        <v>2465</v>
      </c>
      <c r="C838" s="97" t="s">
        <v>2478</v>
      </c>
      <c r="D838" s="97" t="s">
        <v>1492</v>
      </c>
      <c r="E838" s="18">
        <v>95</v>
      </c>
    </row>
    <row r="839" spans="1:5" x14ac:dyDescent="0.15">
      <c r="A839" s="97" t="str">
        <f t="shared" si="13"/>
        <v>Crows1722R</v>
      </c>
      <c r="B839" s="97" t="s">
        <v>2465</v>
      </c>
      <c r="C839" s="97" t="s">
        <v>2479</v>
      </c>
      <c r="D839" s="97" t="s">
        <v>1786</v>
      </c>
      <c r="E839" s="18">
        <v>95</v>
      </c>
    </row>
    <row r="840" spans="1:5" x14ac:dyDescent="0.15">
      <c r="A840" s="97" t="str">
        <f t="shared" si="13"/>
        <v>Crows1725VT3</v>
      </c>
      <c r="B840" s="97" t="s">
        <v>2465</v>
      </c>
      <c r="C840" s="97" t="s">
        <v>2480</v>
      </c>
      <c r="D840" s="97" t="s">
        <v>1487</v>
      </c>
      <c r="E840" s="18">
        <v>95</v>
      </c>
    </row>
    <row r="841" spans="1:5" x14ac:dyDescent="0.15">
      <c r="A841" s="97" t="str">
        <f t="shared" si="13"/>
        <v>Crows1803</v>
      </c>
      <c r="B841" s="97" t="s">
        <v>2465</v>
      </c>
      <c r="C841" s="97" t="s">
        <v>2171</v>
      </c>
      <c r="D841" s="97" t="s">
        <v>2641</v>
      </c>
      <c r="E841" s="18">
        <v>97</v>
      </c>
    </row>
    <row r="842" spans="1:5" x14ac:dyDescent="0.15">
      <c r="A842" s="97" t="str">
        <f t="shared" si="13"/>
        <v>Crows1805B</v>
      </c>
      <c r="B842" s="97" t="s">
        <v>2465</v>
      </c>
      <c r="C842" s="97" t="s">
        <v>2481</v>
      </c>
      <c r="D842" s="97" t="s">
        <v>1492</v>
      </c>
      <c r="E842" s="18">
        <v>97</v>
      </c>
    </row>
    <row r="843" spans="1:5" x14ac:dyDescent="0.15">
      <c r="A843" s="97" t="str">
        <f t="shared" si="13"/>
        <v>Crows1807VT3</v>
      </c>
      <c r="B843" s="97" t="s">
        <v>2465</v>
      </c>
      <c r="C843" s="97" t="s">
        <v>2482</v>
      </c>
      <c r="D843" s="97" t="s">
        <v>1487</v>
      </c>
      <c r="E843" s="18">
        <v>97</v>
      </c>
    </row>
    <row r="844" spans="1:5" x14ac:dyDescent="0.15">
      <c r="A844" s="97" t="str">
        <f t="shared" si="13"/>
        <v>Crows1835VT3</v>
      </c>
      <c r="B844" s="97" t="s">
        <v>2465</v>
      </c>
      <c r="C844" s="97" t="s">
        <v>2483</v>
      </c>
      <c r="D844" s="97" t="s">
        <v>1487</v>
      </c>
      <c r="E844" s="18">
        <v>98</v>
      </c>
    </row>
    <row r="845" spans="1:5" x14ac:dyDescent="0.15">
      <c r="A845" s="97" t="str">
        <f t="shared" si="13"/>
        <v>Crows1928R</v>
      </c>
      <c r="B845" s="97" t="s">
        <v>2465</v>
      </c>
      <c r="C845" s="97" t="s">
        <v>390</v>
      </c>
      <c r="D845" s="97" t="s">
        <v>1786</v>
      </c>
      <c r="E845" s="18">
        <v>99</v>
      </c>
    </row>
    <row r="846" spans="1:5" x14ac:dyDescent="0.15">
      <c r="A846" s="97" t="str">
        <f t="shared" si="13"/>
        <v>Crows1929VT3</v>
      </c>
      <c r="B846" s="97" t="s">
        <v>2465</v>
      </c>
      <c r="C846" s="97" t="s">
        <v>391</v>
      </c>
      <c r="D846" s="97" t="s">
        <v>1487</v>
      </c>
      <c r="E846" s="18">
        <v>99</v>
      </c>
    </row>
    <row r="847" spans="1:5" x14ac:dyDescent="0.15">
      <c r="A847" s="97" t="str">
        <f t="shared" si="13"/>
        <v>Crows2110B</v>
      </c>
      <c r="B847" s="97" t="s">
        <v>2465</v>
      </c>
      <c r="C847" s="97" t="s">
        <v>2484</v>
      </c>
      <c r="D847" s="97" t="s">
        <v>1492</v>
      </c>
      <c r="E847" s="18">
        <v>100</v>
      </c>
    </row>
    <row r="848" spans="1:5" x14ac:dyDescent="0.15">
      <c r="A848" s="97" t="str">
        <f t="shared" si="13"/>
        <v>Crows2116S</v>
      </c>
      <c r="B848" s="97" t="s">
        <v>2465</v>
      </c>
      <c r="C848" s="97" t="s">
        <v>2486</v>
      </c>
      <c r="D848" s="97" t="s">
        <v>1488</v>
      </c>
      <c r="E848" s="18">
        <v>100</v>
      </c>
    </row>
    <row r="849" spans="1:5" x14ac:dyDescent="0.15">
      <c r="A849" s="97" t="str">
        <f t="shared" si="13"/>
        <v>Crows2117T</v>
      </c>
      <c r="B849" s="97" t="s">
        <v>2465</v>
      </c>
      <c r="C849" s="97" t="s">
        <v>2485</v>
      </c>
      <c r="D849" s="97" t="s">
        <v>1486</v>
      </c>
      <c r="E849" s="18">
        <v>100</v>
      </c>
    </row>
    <row r="850" spans="1:5" x14ac:dyDescent="0.15">
      <c r="A850" s="97" t="str">
        <f t="shared" si="13"/>
        <v>Crows2119</v>
      </c>
      <c r="B850" s="97" t="s">
        <v>2465</v>
      </c>
      <c r="C850" s="97" t="s">
        <v>2172</v>
      </c>
      <c r="D850" s="97" t="s">
        <v>2641</v>
      </c>
      <c r="E850" s="18">
        <v>101</v>
      </c>
    </row>
    <row r="851" spans="1:5" x14ac:dyDescent="0.15">
      <c r="A851" s="97" t="str">
        <f t="shared" si="13"/>
        <v>Crows2120R</v>
      </c>
      <c r="B851" s="97" t="s">
        <v>2465</v>
      </c>
      <c r="C851" s="97" t="s">
        <v>2487</v>
      </c>
      <c r="D851" s="97" t="s">
        <v>1786</v>
      </c>
      <c r="E851" s="18">
        <v>101</v>
      </c>
    </row>
    <row r="852" spans="1:5" x14ac:dyDescent="0.15">
      <c r="A852" s="97" t="str">
        <f t="shared" si="13"/>
        <v>Crows2121S</v>
      </c>
      <c r="B852" s="97" t="s">
        <v>2465</v>
      </c>
      <c r="C852" s="97" t="s">
        <v>2488</v>
      </c>
      <c r="D852" s="97" t="s">
        <v>1488</v>
      </c>
      <c r="E852" s="18">
        <v>101</v>
      </c>
    </row>
    <row r="853" spans="1:5" x14ac:dyDescent="0.15">
      <c r="A853" s="97" t="str">
        <f t="shared" si="13"/>
        <v>Crows2122T</v>
      </c>
      <c r="B853" s="97" t="s">
        <v>2465</v>
      </c>
      <c r="C853" s="97" t="s">
        <v>2489</v>
      </c>
      <c r="D853" s="97" t="s">
        <v>1486</v>
      </c>
      <c r="E853" s="18">
        <v>101</v>
      </c>
    </row>
    <row r="854" spans="1:5" x14ac:dyDescent="0.15">
      <c r="A854" s="97" t="str">
        <f t="shared" si="13"/>
        <v>Crows2123VT3</v>
      </c>
      <c r="B854" s="97" t="s">
        <v>2465</v>
      </c>
      <c r="C854" s="97" t="s">
        <v>2466</v>
      </c>
      <c r="D854" s="97" t="s">
        <v>1487</v>
      </c>
      <c r="E854" s="18">
        <v>101</v>
      </c>
    </row>
    <row r="855" spans="1:5" x14ac:dyDescent="0.15">
      <c r="A855" s="97" t="str">
        <f t="shared" si="13"/>
        <v>Crows2131Q</v>
      </c>
      <c r="B855" s="97" t="s">
        <v>2465</v>
      </c>
      <c r="C855" s="97" t="s">
        <v>1226</v>
      </c>
      <c r="D855" s="97" t="s">
        <v>1789</v>
      </c>
      <c r="E855" s="18">
        <v>100</v>
      </c>
    </row>
    <row r="856" spans="1:5" x14ac:dyDescent="0.15">
      <c r="A856" s="97" t="str">
        <f t="shared" si="13"/>
        <v>Crows2138T</v>
      </c>
      <c r="B856" s="97" t="s">
        <v>2465</v>
      </c>
      <c r="C856" s="97" t="s">
        <v>2490</v>
      </c>
      <c r="D856" s="97" t="s">
        <v>1486</v>
      </c>
      <c r="E856" s="18">
        <v>102</v>
      </c>
    </row>
    <row r="857" spans="1:5" x14ac:dyDescent="0.15">
      <c r="A857" s="97" t="str">
        <f t="shared" si="13"/>
        <v>Crows2155VT3</v>
      </c>
      <c r="B857" s="97" t="s">
        <v>2465</v>
      </c>
      <c r="C857" s="97" t="s">
        <v>2491</v>
      </c>
      <c r="D857" s="97" t="s">
        <v>1487</v>
      </c>
      <c r="E857" s="18">
        <v>102</v>
      </c>
    </row>
    <row r="858" spans="1:5" x14ac:dyDescent="0.15">
      <c r="A858" s="97" t="str">
        <f t="shared" si="13"/>
        <v>Crows2780B</v>
      </c>
      <c r="B858" s="97" t="s">
        <v>2465</v>
      </c>
      <c r="C858" s="97" t="s">
        <v>1227</v>
      </c>
      <c r="D858" s="97" t="s">
        <v>1492</v>
      </c>
      <c r="E858" s="18">
        <v>104</v>
      </c>
    </row>
    <row r="859" spans="1:5" x14ac:dyDescent="0.15">
      <c r="A859" s="97" t="str">
        <f t="shared" si="13"/>
        <v>Crows3626VT3</v>
      </c>
      <c r="B859" s="97" t="s">
        <v>2465</v>
      </c>
      <c r="C859" s="97" t="s">
        <v>2492</v>
      </c>
      <c r="D859" s="97" t="s">
        <v>1487</v>
      </c>
      <c r="E859" s="18">
        <v>105</v>
      </c>
    </row>
    <row r="860" spans="1:5" x14ac:dyDescent="0.15">
      <c r="A860" s="97" t="str">
        <f t="shared" si="13"/>
        <v>Crows3701B</v>
      </c>
      <c r="B860" s="97" t="s">
        <v>2465</v>
      </c>
      <c r="C860" s="97" t="s">
        <v>2493</v>
      </c>
      <c r="D860" s="97" t="s">
        <v>1492</v>
      </c>
      <c r="E860" s="18">
        <v>105</v>
      </c>
    </row>
    <row r="861" spans="1:5" x14ac:dyDescent="0.15">
      <c r="A861" s="97" t="str">
        <f t="shared" si="13"/>
        <v>Crows3843B</v>
      </c>
      <c r="B861" s="97" t="s">
        <v>2465</v>
      </c>
      <c r="C861" s="97" t="s">
        <v>2495</v>
      </c>
      <c r="D861" s="97" t="s">
        <v>1492</v>
      </c>
      <c r="E861" s="18">
        <v>105</v>
      </c>
    </row>
    <row r="862" spans="1:5" x14ac:dyDescent="0.15">
      <c r="A862" s="97" t="str">
        <f t="shared" si="13"/>
        <v>Crows3844R</v>
      </c>
      <c r="B862" s="97" t="s">
        <v>2465</v>
      </c>
      <c r="C862" s="97" t="s">
        <v>2497</v>
      </c>
      <c r="D862" s="97" t="s">
        <v>1786</v>
      </c>
      <c r="E862" s="18">
        <v>105</v>
      </c>
    </row>
    <row r="863" spans="1:5" x14ac:dyDescent="0.15">
      <c r="A863" s="97" t="str">
        <f t="shared" si="13"/>
        <v>Crows3845S</v>
      </c>
      <c r="B863" s="97" t="s">
        <v>2465</v>
      </c>
      <c r="C863" s="97" t="s">
        <v>2498</v>
      </c>
      <c r="D863" s="97" t="s">
        <v>1488</v>
      </c>
      <c r="E863" s="18">
        <v>105</v>
      </c>
    </row>
    <row r="864" spans="1:5" x14ac:dyDescent="0.15">
      <c r="A864" s="97" t="str">
        <f t="shared" si="13"/>
        <v>Crows3846T</v>
      </c>
      <c r="B864" s="97" t="s">
        <v>2465</v>
      </c>
      <c r="C864" s="97" t="s">
        <v>2499</v>
      </c>
      <c r="D864" s="97" t="s">
        <v>1484</v>
      </c>
      <c r="E864" s="18">
        <v>105</v>
      </c>
    </row>
    <row r="865" spans="1:5" x14ac:dyDescent="0.15">
      <c r="A865" s="97" t="str">
        <f t="shared" si="13"/>
        <v>Crows3848VT3</v>
      </c>
      <c r="B865" s="97" t="s">
        <v>2465</v>
      </c>
      <c r="C865" s="97" t="s">
        <v>2496</v>
      </c>
      <c r="D865" s="97" t="s">
        <v>1487</v>
      </c>
      <c r="E865" s="18">
        <v>105</v>
      </c>
    </row>
    <row r="866" spans="1:5" x14ac:dyDescent="0.15">
      <c r="A866" s="97" t="str">
        <f t="shared" si="13"/>
        <v>Crows3933B</v>
      </c>
      <c r="B866" s="97" t="s">
        <v>2465</v>
      </c>
      <c r="C866" s="97" t="s">
        <v>2500</v>
      </c>
      <c r="D866" s="97" t="s">
        <v>1492</v>
      </c>
      <c r="E866" s="18">
        <v>106</v>
      </c>
    </row>
    <row r="867" spans="1:5" x14ac:dyDescent="0.15">
      <c r="A867" s="97" t="str">
        <f t="shared" si="13"/>
        <v>Crows3934S</v>
      </c>
      <c r="B867" s="97" t="s">
        <v>2465</v>
      </c>
      <c r="C867" s="97" t="s">
        <v>2502</v>
      </c>
      <c r="D867" s="97" t="s">
        <v>1488</v>
      </c>
      <c r="E867" s="18">
        <v>106</v>
      </c>
    </row>
    <row r="868" spans="1:5" x14ac:dyDescent="0.15">
      <c r="A868" s="97" t="str">
        <f t="shared" si="13"/>
        <v>Crows3935T</v>
      </c>
      <c r="B868" s="97" t="s">
        <v>2465</v>
      </c>
      <c r="C868" s="97" t="s">
        <v>2501</v>
      </c>
      <c r="D868" s="97" t="s">
        <v>1486</v>
      </c>
      <c r="E868" s="18">
        <v>106</v>
      </c>
    </row>
    <row r="869" spans="1:5" x14ac:dyDescent="0.15">
      <c r="A869" s="97" t="str">
        <f t="shared" si="13"/>
        <v>Crows3T726</v>
      </c>
      <c r="B869" s="97" t="s">
        <v>2465</v>
      </c>
      <c r="C869" s="97" t="s">
        <v>2503</v>
      </c>
      <c r="D869" s="97" t="s">
        <v>1486</v>
      </c>
      <c r="E869" s="18">
        <v>92</v>
      </c>
    </row>
    <row r="870" spans="1:5" x14ac:dyDescent="0.15">
      <c r="A870" s="97" t="str">
        <f t="shared" si="13"/>
        <v>Crows4221R</v>
      </c>
      <c r="B870" s="97" t="s">
        <v>2465</v>
      </c>
      <c r="C870" s="97" t="s">
        <v>2504</v>
      </c>
      <c r="D870" s="97" t="s">
        <v>1786</v>
      </c>
      <c r="E870" s="18">
        <v>106</v>
      </c>
    </row>
    <row r="871" spans="1:5" x14ac:dyDescent="0.15">
      <c r="A871" s="97" t="str">
        <f t="shared" si="13"/>
        <v>Crows4222S</v>
      </c>
      <c r="B871" s="97" t="s">
        <v>2465</v>
      </c>
      <c r="C871" s="97" t="s">
        <v>2506</v>
      </c>
      <c r="D871" s="97" t="s">
        <v>1488</v>
      </c>
      <c r="E871" s="18">
        <v>106</v>
      </c>
    </row>
    <row r="872" spans="1:5" x14ac:dyDescent="0.15">
      <c r="A872" s="97" t="str">
        <f t="shared" si="13"/>
        <v>Crows4222S</v>
      </c>
      <c r="B872" s="97" t="s">
        <v>2465</v>
      </c>
      <c r="C872" s="97" t="s">
        <v>2506</v>
      </c>
      <c r="D872" s="97" t="s">
        <v>1488</v>
      </c>
      <c r="E872" s="18">
        <v>106</v>
      </c>
    </row>
    <row r="873" spans="1:5" x14ac:dyDescent="0.15">
      <c r="A873" s="97" t="str">
        <f t="shared" si="13"/>
        <v>Crows4223T</v>
      </c>
      <c r="B873" s="97" t="s">
        <v>2465</v>
      </c>
      <c r="C873" s="97" t="s">
        <v>2507</v>
      </c>
      <c r="D873" s="97" t="s">
        <v>1486</v>
      </c>
      <c r="E873" s="18">
        <v>106</v>
      </c>
    </row>
    <row r="874" spans="1:5" x14ac:dyDescent="0.15">
      <c r="A874" s="97" t="str">
        <f t="shared" si="13"/>
        <v>Crows4224VT3</v>
      </c>
      <c r="B874" s="97" t="s">
        <v>2465</v>
      </c>
      <c r="C874" s="97" t="s">
        <v>2505</v>
      </c>
      <c r="D874" s="97" t="s">
        <v>1487</v>
      </c>
      <c r="E874" s="18">
        <v>106</v>
      </c>
    </row>
    <row r="875" spans="1:5" x14ac:dyDescent="0.15">
      <c r="A875" s="97" t="str">
        <f t="shared" si="13"/>
        <v>Crows4301R</v>
      </c>
      <c r="B875" s="97" t="s">
        <v>2465</v>
      </c>
      <c r="C875" s="97" t="s">
        <v>2508</v>
      </c>
      <c r="D875" s="97" t="s">
        <v>1786</v>
      </c>
      <c r="E875" s="18">
        <v>107</v>
      </c>
    </row>
    <row r="876" spans="1:5" x14ac:dyDescent="0.15">
      <c r="A876" s="97" t="str">
        <f t="shared" si="13"/>
        <v>Crows4304X</v>
      </c>
      <c r="B876" s="97" t="s">
        <v>2465</v>
      </c>
      <c r="C876" s="97" t="s">
        <v>2510</v>
      </c>
      <c r="D876" s="97" t="s">
        <v>1489</v>
      </c>
      <c r="E876" s="18">
        <v>107</v>
      </c>
    </row>
    <row r="877" spans="1:5" x14ac:dyDescent="0.15">
      <c r="A877" s="97" t="str">
        <f t="shared" si="13"/>
        <v>Crows4305VT3</v>
      </c>
      <c r="B877" s="97" t="s">
        <v>2465</v>
      </c>
      <c r="C877" s="97" t="s">
        <v>2509</v>
      </c>
      <c r="D877" s="97" t="s">
        <v>1487</v>
      </c>
      <c r="E877" s="18">
        <v>107</v>
      </c>
    </row>
    <row r="878" spans="1:5" x14ac:dyDescent="0.15">
      <c r="A878" s="97" t="str">
        <f t="shared" si="13"/>
        <v>Crows4351R</v>
      </c>
      <c r="B878" s="97" t="s">
        <v>2465</v>
      </c>
      <c r="C878" s="97" t="s">
        <v>2511</v>
      </c>
      <c r="D878" s="97" t="s">
        <v>1786</v>
      </c>
      <c r="E878" s="18">
        <v>107</v>
      </c>
    </row>
    <row r="879" spans="1:5" x14ac:dyDescent="0.15">
      <c r="A879" s="97" t="str">
        <f t="shared" si="13"/>
        <v>Crows4352S</v>
      </c>
      <c r="B879" s="97" t="s">
        <v>2465</v>
      </c>
      <c r="C879" s="97" t="s">
        <v>2512</v>
      </c>
      <c r="D879" s="97" t="s">
        <v>218</v>
      </c>
      <c r="E879" s="18">
        <v>107</v>
      </c>
    </row>
    <row r="880" spans="1:5" x14ac:dyDescent="0.15">
      <c r="A880" s="97" t="str">
        <f t="shared" si="13"/>
        <v>Crows4353B</v>
      </c>
      <c r="B880" s="97" t="s">
        <v>2465</v>
      </c>
      <c r="C880" s="97" t="s">
        <v>219</v>
      </c>
      <c r="D880" s="97" t="s">
        <v>1492</v>
      </c>
      <c r="E880" s="18">
        <v>107</v>
      </c>
    </row>
    <row r="881" spans="1:5" x14ac:dyDescent="0.15">
      <c r="A881" s="97" t="str">
        <f t="shared" si="13"/>
        <v>Crows4354VT3</v>
      </c>
      <c r="B881" s="97" t="s">
        <v>2465</v>
      </c>
      <c r="C881" s="97" t="s">
        <v>220</v>
      </c>
      <c r="D881" s="97" t="s">
        <v>1487</v>
      </c>
      <c r="E881" s="18">
        <v>107</v>
      </c>
    </row>
    <row r="882" spans="1:5" x14ac:dyDescent="0.15">
      <c r="A882" s="97" t="str">
        <f t="shared" si="13"/>
        <v>Crows4354VT3</v>
      </c>
      <c r="B882" s="97" t="s">
        <v>2465</v>
      </c>
      <c r="C882" s="97" t="s">
        <v>220</v>
      </c>
      <c r="D882" s="97" t="s">
        <v>1487</v>
      </c>
      <c r="E882" s="18">
        <v>107</v>
      </c>
    </row>
    <row r="883" spans="1:5" x14ac:dyDescent="0.15">
      <c r="A883" s="97" t="str">
        <f t="shared" si="13"/>
        <v>Crows4355</v>
      </c>
      <c r="B883" s="97" t="s">
        <v>2465</v>
      </c>
      <c r="C883" s="97" t="s">
        <v>2173</v>
      </c>
      <c r="D883" s="97" t="s">
        <v>2641</v>
      </c>
      <c r="E883" s="18">
        <v>107</v>
      </c>
    </row>
    <row r="884" spans="1:5" x14ac:dyDescent="0.15">
      <c r="A884" s="97" t="str">
        <f t="shared" si="13"/>
        <v>Crows4355</v>
      </c>
      <c r="B884" s="97" t="s">
        <v>2465</v>
      </c>
      <c r="C884" s="97" t="s">
        <v>2173</v>
      </c>
      <c r="D884" s="97" t="s">
        <v>2641</v>
      </c>
      <c r="E884" s="18">
        <v>107</v>
      </c>
    </row>
    <row r="885" spans="1:5" x14ac:dyDescent="0.15">
      <c r="A885" s="97" t="str">
        <f t="shared" si="13"/>
        <v>Crows4381X</v>
      </c>
      <c r="B885" s="97" t="s">
        <v>2465</v>
      </c>
      <c r="C885" s="97" t="s">
        <v>221</v>
      </c>
      <c r="D885" s="97" t="s">
        <v>1489</v>
      </c>
      <c r="E885" s="18">
        <v>108</v>
      </c>
    </row>
    <row r="886" spans="1:5" x14ac:dyDescent="0.15">
      <c r="A886" s="97" t="str">
        <f t="shared" si="13"/>
        <v>Crows4614R</v>
      </c>
      <c r="B886" s="97" t="s">
        <v>2465</v>
      </c>
      <c r="C886" s="97" t="s">
        <v>222</v>
      </c>
      <c r="D886" s="97" t="s">
        <v>1786</v>
      </c>
      <c r="E886" s="18">
        <v>108</v>
      </c>
    </row>
    <row r="887" spans="1:5" x14ac:dyDescent="0.15">
      <c r="A887" s="97" t="str">
        <f t="shared" si="13"/>
        <v>Crows4615S</v>
      </c>
      <c r="B887" s="97" t="s">
        <v>2465</v>
      </c>
      <c r="C887" s="97" t="s">
        <v>1228</v>
      </c>
      <c r="D887" s="97" t="s">
        <v>1488</v>
      </c>
      <c r="E887" s="18">
        <v>108</v>
      </c>
    </row>
    <row r="888" spans="1:5" x14ac:dyDescent="0.15">
      <c r="A888" s="97" t="str">
        <f t="shared" si="13"/>
        <v>Crows4616T</v>
      </c>
      <c r="B888" s="97" t="s">
        <v>2465</v>
      </c>
      <c r="C888" s="97" t="s">
        <v>223</v>
      </c>
      <c r="D888" s="97" t="s">
        <v>1486</v>
      </c>
      <c r="E888" s="18">
        <v>108</v>
      </c>
    </row>
    <row r="889" spans="1:5" x14ac:dyDescent="0.15">
      <c r="A889" s="97" t="str">
        <f t="shared" si="13"/>
        <v>Crows4617VT3</v>
      </c>
      <c r="B889" s="97" t="s">
        <v>2465</v>
      </c>
      <c r="C889" s="97" t="s">
        <v>2471</v>
      </c>
      <c r="D889" s="97" t="s">
        <v>1487</v>
      </c>
      <c r="E889" s="18">
        <v>108</v>
      </c>
    </row>
    <row r="890" spans="1:5" x14ac:dyDescent="0.15">
      <c r="A890" s="97" t="str">
        <f t="shared" si="13"/>
        <v>Crows4635B</v>
      </c>
      <c r="B890" s="97" t="s">
        <v>2465</v>
      </c>
      <c r="C890" s="97" t="s">
        <v>224</v>
      </c>
      <c r="D890" s="97" t="s">
        <v>1492</v>
      </c>
      <c r="E890" s="18">
        <v>109</v>
      </c>
    </row>
    <row r="891" spans="1:5" x14ac:dyDescent="0.15">
      <c r="A891" s="97" t="str">
        <f t="shared" si="13"/>
        <v>Crows4636S</v>
      </c>
      <c r="B891" s="97" t="s">
        <v>2465</v>
      </c>
      <c r="C891" s="97" t="s">
        <v>225</v>
      </c>
      <c r="D891" s="97" t="s">
        <v>1488</v>
      </c>
      <c r="E891" s="18">
        <v>109</v>
      </c>
    </row>
    <row r="892" spans="1:5" x14ac:dyDescent="0.15">
      <c r="A892" s="97" t="str">
        <f t="shared" si="13"/>
        <v>Crows4637T</v>
      </c>
      <c r="B892" s="97" t="s">
        <v>2465</v>
      </c>
      <c r="C892" s="97" t="s">
        <v>226</v>
      </c>
      <c r="D892" s="97" t="s">
        <v>1486</v>
      </c>
      <c r="E892" s="18">
        <v>109</v>
      </c>
    </row>
    <row r="893" spans="1:5" x14ac:dyDescent="0.15">
      <c r="A893" s="97" t="str">
        <f t="shared" si="13"/>
        <v>Crows4638X</v>
      </c>
      <c r="B893" s="97" t="s">
        <v>2465</v>
      </c>
      <c r="C893" s="97" t="s">
        <v>227</v>
      </c>
      <c r="D893" s="97" t="s">
        <v>1489</v>
      </c>
      <c r="E893" s="18">
        <v>109</v>
      </c>
    </row>
    <row r="894" spans="1:5" x14ac:dyDescent="0.15">
      <c r="A894" s="97" t="str">
        <f t="shared" si="13"/>
        <v>Crows4688VT3</v>
      </c>
      <c r="B894" s="97" t="s">
        <v>2465</v>
      </c>
      <c r="C894" s="97" t="s">
        <v>228</v>
      </c>
      <c r="D894" s="97" t="s">
        <v>1487</v>
      </c>
      <c r="E894" s="18">
        <v>109</v>
      </c>
    </row>
    <row r="895" spans="1:5" x14ac:dyDescent="0.15">
      <c r="A895" s="97" t="str">
        <f t="shared" si="13"/>
        <v>Crows4688VT3</v>
      </c>
      <c r="B895" s="97" t="s">
        <v>2465</v>
      </c>
      <c r="C895" s="97" t="s">
        <v>228</v>
      </c>
      <c r="D895" s="97" t="s">
        <v>1487</v>
      </c>
      <c r="E895" s="18">
        <v>109</v>
      </c>
    </row>
    <row r="896" spans="1:5" x14ac:dyDescent="0.15">
      <c r="A896" s="97" t="str">
        <f t="shared" si="13"/>
        <v>Crows4724R</v>
      </c>
      <c r="B896" s="97" t="s">
        <v>2465</v>
      </c>
      <c r="C896" s="97" t="s">
        <v>2175</v>
      </c>
      <c r="D896" s="97" t="s">
        <v>1786</v>
      </c>
      <c r="E896" s="18">
        <v>109</v>
      </c>
    </row>
    <row r="897" spans="1:5" x14ac:dyDescent="0.15">
      <c r="A897" s="97" t="str">
        <f t="shared" si="13"/>
        <v>Crows4727VT3</v>
      </c>
      <c r="B897" s="97" t="s">
        <v>2465</v>
      </c>
      <c r="C897" s="97" t="s">
        <v>2174</v>
      </c>
      <c r="D897" s="97" t="s">
        <v>1487</v>
      </c>
      <c r="E897" s="18">
        <v>109</v>
      </c>
    </row>
    <row r="898" spans="1:5" x14ac:dyDescent="0.15">
      <c r="A898" s="97" t="str">
        <f t="shared" ref="A898:A961" si="14">B898&amp;C898</f>
        <v>Crows4799VT3</v>
      </c>
      <c r="B898" s="97" t="s">
        <v>2465</v>
      </c>
      <c r="C898" s="97" t="s">
        <v>2176</v>
      </c>
      <c r="D898" s="97" t="s">
        <v>1487</v>
      </c>
      <c r="E898" s="18">
        <v>109</v>
      </c>
    </row>
    <row r="899" spans="1:5" x14ac:dyDescent="0.15">
      <c r="A899" s="97" t="str">
        <f t="shared" si="14"/>
        <v>Crows4826VT3</v>
      </c>
      <c r="B899" s="97" t="s">
        <v>2465</v>
      </c>
      <c r="C899" s="97" t="s">
        <v>2177</v>
      </c>
      <c r="D899" s="97" t="s">
        <v>1487</v>
      </c>
      <c r="E899" s="18">
        <v>110</v>
      </c>
    </row>
    <row r="900" spans="1:5" x14ac:dyDescent="0.15">
      <c r="A900" s="97" t="str">
        <f t="shared" si="14"/>
        <v>Crows4841R</v>
      </c>
      <c r="B900" s="97" t="s">
        <v>2465</v>
      </c>
      <c r="C900" s="97" t="s">
        <v>1229</v>
      </c>
      <c r="D900" s="97" t="s">
        <v>1786</v>
      </c>
      <c r="E900" s="18">
        <v>110</v>
      </c>
    </row>
    <row r="901" spans="1:5" x14ac:dyDescent="0.15">
      <c r="A901" s="97" t="str">
        <f t="shared" si="14"/>
        <v>Crows4842S</v>
      </c>
      <c r="B901" s="97" t="s">
        <v>2465</v>
      </c>
      <c r="C901" s="97" t="s">
        <v>1230</v>
      </c>
      <c r="D901" s="97" t="s">
        <v>1488</v>
      </c>
      <c r="E901" s="18">
        <v>110</v>
      </c>
    </row>
    <row r="902" spans="1:5" x14ac:dyDescent="0.15">
      <c r="A902" s="97" t="str">
        <f t="shared" si="14"/>
        <v>Crows4843X</v>
      </c>
      <c r="B902" s="97" t="s">
        <v>2465</v>
      </c>
      <c r="C902" s="97" t="s">
        <v>1231</v>
      </c>
      <c r="D902" s="97" t="s">
        <v>1489</v>
      </c>
      <c r="E902" s="18">
        <v>110</v>
      </c>
    </row>
    <row r="903" spans="1:5" x14ac:dyDescent="0.15">
      <c r="A903" s="97" t="str">
        <f t="shared" si="14"/>
        <v>Crows4845B</v>
      </c>
      <c r="B903" s="97" t="s">
        <v>2465</v>
      </c>
      <c r="C903" s="97" t="s">
        <v>1232</v>
      </c>
      <c r="D903" s="97" t="s">
        <v>1492</v>
      </c>
      <c r="E903" s="18">
        <v>110</v>
      </c>
    </row>
    <row r="904" spans="1:5" x14ac:dyDescent="0.15">
      <c r="A904" s="97" t="str">
        <f t="shared" si="14"/>
        <v>Crows4846T</v>
      </c>
      <c r="B904" s="97" t="s">
        <v>2465</v>
      </c>
      <c r="C904" s="97" t="s">
        <v>2178</v>
      </c>
      <c r="D904" s="97" t="s">
        <v>1486</v>
      </c>
      <c r="E904" s="18">
        <v>110</v>
      </c>
    </row>
    <row r="905" spans="1:5" x14ac:dyDescent="0.15">
      <c r="A905" s="97" t="str">
        <f t="shared" si="14"/>
        <v>Crows4846T</v>
      </c>
      <c r="B905" s="97" t="s">
        <v>2465</v>
      </c>
      <c r="C905" s="97" t="s">
        <v>2178</v>
      </c>
      <c r="D905" s="97" t="s">
        <v>1486</v>
      </c>
      <c r="E905" s="18">
        <v>110</v>
      </c>
    </row>
    <row r="906" spans="1:5" x14ac:dyDescent="0.15">
      <c r="A906" s="97" t="str">
        <f t="shared" si="14"/>
        <v>Crows4846T</v>
      </c>
      <c r="B906" s="97" t="s">
        <v>2465</v>
      </c>
      <c r="C906" s="97" t="s">
        <v>2178</v>
      </c>
      <c r="D906" s="97" t="s">
        <v>1486</v>
      </c>
      <c r="E906" s="18">
        <v>110</v>
      </c>
    </row>
    <row r="907" spans="1:5" x14ac:dyDescent="0.15">
      <c r="A907" s="97" t="str">
        <f t="shared" si="14"/>
        <v>Crows4846T</v>
      </c>
      <c r="B907" s="97" t="s">
        <v>2465</v>
      </c>
      <c r="C907" s="97" t="s">
        <v>2178</v>
      </c>
      <c r="D907" s="97" t="s">
        <v>1486</v>
      </c>
      <c r="E907" s="18">
        <v>110</v>
      </c>
    </row>
    <row r="908" spans="1:5" x14ac:dyDescent="0.15">
      <c r="A908" s="97" t="str">
        <f t="shared" si="14"/>
        <v>Crows4846T</v>
      </c>
      <c r="B908" s="97" t="s">
        <v>2465</v>
      </c>
      <c r="C908" s="97" t="s">
        <v>2178</v>
      </c>
      <c r="D908" s="97" t="s">
        <v>1486</v>
      </c>
      <c r="E908" s="18">
        <v>110</v>
      </c>
    </row>
    <row r="909" spans="1:5" x14ac:dyDescent="0.15">
      <c r="A909" s="97" t="str">
        <f t="shared" si="14"/>
        <v>Crows4847</v>
      </c>
      <c r="B909" s="97" t="s">
        <v>2465</v>
      </c>
      <c r="C909" s="97" t="s">
        <v>2293</v>
      </c>
      <c r="D909" s="97" t="s">
        <v>2641</v>
      </c>
      <c r="E909" s="18">
        <v>110</v>
      </c>
    </row>
    <row r="910" spans="1:5" x14ac:dyDescent="0.15">
      <c r="A910" s="97" t="str">
        <f t="shared" si="14"/>
        <v>Crows4847 BDR</v>
      </c>
      <c r="B910" s="97" t="s">
        <v>2465</v>
      </c>
      <c r="C910" s="97" t="s">
        <v>1233</v>
      </c>
      <c r="D910" s="97" t="s">
        <v>2641</v>
      </c>
      <c r="E910" s="18">
        <v>110</v>
      </c>
    </row>
    <row r="911" spans="1:5" x14ac:dyDescent="0.15">
      <c r="A911" s="97" t="str">
        <f t="shared" si="14"/>
        <v>Crows4847 BDR</v>
      </c>
      <c r="B911" s="97" t="s">
        <v>2465</v>
      </c>
      <c r="C911" s="97" t="s">
        <v>1233</v>
      </c>
      <c r="D911" s="97" t="s">
        <v>2641</v>
      </c>
      <c r="E911" s="18">
        <v>110</v>
      </c>
    </row>
    <row r="912" spans="1:5" x14ac:dyDescent="0.15">
      <c r="A912" s="97" t="str">
        <f t="shared" si="14"/>
        <v>Crows4905B</v>
      </c>
      <c r="B912" s="97" t="s">
        <v>2465</v>
      </c>
      <c r="C912" s="97" t="s">
        <v>229</v>
      </c>
      <c r="D912" s="97" t="s">
        <v>1492</v>
      </c>
      <c r="E912" s="18">
        <v>110</v>
      </c>
    </row>
    <row r="913" spans="1:5" x14ac:dyDescent="0.15">
      <c r="A913" s="97" t="str">
        <f t="shared" si="14"/>
        <v>Crows4906Y</v>
      </c>
      <c r="B913" s="97" t="s">
        <v>2465</v>
      </c>
      <c r="C913" s="97" t="s">
        <v>231</v>
      </c>
      <c r="D913" s="97" t="s">
        <v>1484</v>
      </c>
      <c r="E913" s="18">
        <v>110</v>
      </c>
    </row>
    <row r="914" spans="1:5" x14ac:dyDescent="0.15">
      <c r="A914" s="97" t="str">
        <f t="shared" si="14"/>
        <v>Crows4937B</v>
      </c>
      <c r="B914" s="97" t="s">
        <v>2465</v>
      </c>
      <c r="C914" s="97" t="s">
        <v>232</v>
      </c>
      <c r="D914" s="97" t="s">
        <v>1492</v>
      </c>
      <c r="E914" s="18">
        <v>111</v>
      </c>
    </row>
    <row r="915" spans="1:5" x14ac:dyDescent="0.15">
      <c r="A915" s="97" t="str">
        <f t="shared" si="14"/>
        <v>Crows4940T</v>
      </c>
      <c r="B915" s="97" t="s">
        <v>2465</v>
      </c>
      <c r="C915" s="97" t="s">
        <v>233</v>
      </c>
      <c r="D915" s="97" t="s">
        <v>1486</v>
      </c>
      <c r="E915" s="18">
        <v>111</v>
      </c>
    </row>
    <row r="916" spans="1:5" x14ac:dyDescent="0.15">
      <c r="A916" s="97" t="str">
        <f t="shared" si="14"/>
        <v>Crows4950</v>
      </c>
      <c r="B916" s="97" t="s">
        <v>2465</v>
      </c>
      <c r="C916" s="97" t="s">
        <v>2179</v>
      </c>
      <c r="D916" s="97" t="s">
        <v>2641</v>
      </c>
      <c r="E916" s="18">
        <v>110</v>
      </c>
    </row>
    <row r="917" spans="1:5" x14ac:dyDescent="0.15">
      <c r="A917" s="97" t="str">
        <f t="shared" si="14"/>
        <v>Crows4951B</v>
      </c>
      <c r="B917" s="97" t="s">
        <v>2465</v>
      </c>
      <c r="C917" s="97" t="s">
        <v>234</v>
      </c>
      <c r="D917" s="97" t="s">
        <v>1492</v>
      </c>
      <c r="E917" s="18">
        <v>110</v>
      </c>
    </row>
    <row r="918" spans="1:5" x14ac:dyDescent="0.15">
      <c r="A918" s="97" t="str">
        <f t="shared" si="14"/>
        <v>Crows4952S</v>
      </c>
      <c r="B918" s="97" t="s">
        <v>2465</v>
      </c>
      <c r="C918" s="97" t="s">
        <v>235</v>
      </c>
      <c r="D918" s="97" t="s">
        <v>1488</v>
      </c>
      <c r="E918" s="18">
        <v>110</v>
      </c>
    </row>
    <row r="919" spans="1:5" x14ac:dyDescent="0.15">
      <c r="A919" s="97" t="str">
        <f t="shared" si="14"/>
        <v>Crows4953Y</v>
      </c>
      <c r="B919" s="97" t="s">
        <v>2465</v>
      </c>
      <c r="C919" s="97" t="s">
        <v>236</v>
      </c>
      <c r="D919" s="97" t="s">
        <v>1484</v>
      </c>
      <c r="E919" s="18">
        <v>110</v>
      </c>
    </row>
    <row r="920" spans="1:5" x14ac:dyDescent="0.15">
      <c r="A920" s="97" t="str">
        <f t="shared" si="14"/>
        <v>Crows4960</v>
      </c>
      <c r="B920" s="97" t="s">
        <v>2465</v>
      </c>
      <c r="C920" s="97" t="s">
        <v>2180</v>
      </c>
      <c r="D920" s="97" t="s">
        <v>2641</v>
      </c>
      <c r="E920" s="18">
        <v>112</v>
      </c>
    </row>
    <row r="921" spans="1:5" x14ac:dyDescent="0.15">
      <c r="A921" s="97" t="str">
        <f t="shared" si="14"/>
        <v>Crows4962S</v>
      </c>
      <c r="B921" s="97" t="s">
        <v>2465</v>
      </c>
      <c r="C921" s="97" t="s">
        <v>237</v>
      </c>
      <c r="D921" s="97" t="s">
        <v>1488</v>
      </c>
      <c r="E921" s="18">
        <v>112</v>
      </c>
    </row>
    <row r="922" spans="1:5" x14ac:dyDescent="0.15">
      <c r="A922" s="97" t="str">
        <f t="shared" si="14"/>
        <v>Crows4966B</v>
      </c>
      <c r="B922" s="97" t="s">
        <v>2465</v>
      </c>
      <c r="C922" s="97" t="s">
        <v>238</v>
      </c>
      <c r="D922" s="97" t="s">
        <v>1492</v>
      </c>
      <c r="E922" s="18">
        <v>112</v>
      </c>
    </row>
    <row r="923" spans="1:5" x14ac:dyDescent="0.15">
      <c r="A923" s="97" t="str">
        <f t="shared" si="14"/>
        <v>Crows4967X</v>
      </c>
      <c r="B923" s="97" t="s">
        <v>2465</v>
      </c>
      <c r="C923" s="97" t="s">
        <v>239</v>
      </c>
      <c r="D923" s="97" t="s">
        <v>1489</v>
      </c>
      <c r="E923" s="18">
        <v>112</v>
      </c>
    </row>
    <row r="924" spans="1:5" x14ac:dyDescent="0.15">
      <c r="A924" s="97" t="str">
        <f t="shared" si="14"/>
        <v>Crows4980</v>
      </c>
      <c r="B924" s="97" t="s">
        <v>2465</v>
      </c>
      <c r="C924" s="97" t="s">
        <v>2181</v>
      </c>
      <c r="D924" s="97" t="s">
        <v>2641</v>
      </c>
      <c r="E924" s="18">
        <v>112</v>
      </c>
    </row>
    <row r="925" spans="1:5" x14ac:dyDescent="0.15">
      <c r="A925" s="97" t="str">
        <f t="shared" si="14"/>
        <v>Crows4981R</v>
      </c>
      <c r="B925" s="97" t="s">
        <v>2465</v>
      </c>
      <c r="C925" s="97" t="s">
        <v>240</v>
      </c>
      <c r="D925" s="97" t="s">
        <v>1786</v>
      </c>
      <c r="E925" s="18">
        <v>112</v>
      </c>
    </row>
    <row r="926" spans="1:5" x14ac:dyDescent="0.15">
      <c r="A926" s="97" t="str">
        <f t="shared" si="14"/>
        <v>Crows4983S</v>
      </c>
      <c r="B926" s="97" t="s">
        <v>2465</v>
      </c>
      <c r="C926" s="97" t="s">
        <v>241</v>
      </c>
      <c r="D926" s="97" t="s">
        <v>1488</v>
      </c>
      <c r="E926" s="18">
        <v>112</v>
      </c>
    </row>
    <row r="927" spans="1:5" x14ac:dyDescent="0.15">
      <c r="A927" s="97" t="str">
        <f t="shared" si="14"/>
        <v>Crows4984R</v>
      </c>
      <c r="B927" s="97" t="s">
        <v>2465</v>
      </c>
      <c r="C927" s="97" t="s">
        <v>2958</v>
      </c>
      <c r="D927" s="97" t="s">
        <v>1486</v>
      </c>
      <c r="E927" s="18">
        <v>112</v>
      </c>
    </row>
    <row r="928" spans="1:5" x14ac:dyDescent="0.15">
      <c r="A928" s="97" t="str">
        <f t="shared" si="14"/>
        <v>Crows4984T</v>
      </c>
      <c r="B928" s="97" t="s">
        <v>2465</v>
      </c>
      <c r="C928" s="97" t="s">
        <v>2182</v>
      </c>
      <c r="D928" s="97" t="s">
        <v>1486</v>
      </c>
      <c r="E928" s="18">
        <v>112</v>
      </c>
    </row>
    <row r="929" spans="1:5" x14ac:dyDescent="0.15">
      <c r="A929" s="97" t="str">
        <f t="shared" si="14"/>
        <v>Crows4985VT3</v>
      </c>
      <c r="B929" s="97" t="s">
        <v>2465</v>
      </c>
      <c r="C929" s="97" t="s">
        <v>2959</v>
      </c>
      <c r="D929" s="97" t="s">
        <v>1487</v>
      </c>
    </row>
    <row r="930" spans="1:5" x14ac:dyDescent="0.15">
      <c r="A930" s="97" t="str">
        <f t="shared" si="14"/>
        <v>Crows4R501</v>
      </c>
      <c r="B930" s="97" t="s">
        <v>2465</v>
      </c>
      <c r="C930" s="97" t="s">
        <v>309</v>
      </c>
      <c r="D930" s="97" t="s">
        <v>1786</v>
      </c>
      <c r="E930" s="18">
        <v>97</v>
      </c>
    </row>
    <row r="931" spans="1:5" x14ac:dyDescent="0.15">
      <c r="A931" s="97" t="str">
        <f t="shared" si="14"/>
        <v>Crows4S502</v>
      </c>
      <c r="B931" s="97" t="s">
        <v>2465</v>
      </c>
      <c r="C931" s="97" t="s">
        <v>308</v>
      </c>
      <c r="D931" s="97" t="s">
        <v>1488</v>
      </c>
      <c r="E931" s="18">
        <v>97</v>
      </c>
    </row>
    <row r="932" spans="1:5" x14ac:dyDescent="0.15">
      <c r="A932" s="97" t="str">
        <f t="shared" si="14"/>
        <v>Crows4X015</v>
      </c>
      <c r="B932" s="97" t="s">
        <v>2465</v>
      </c>
      <c r="C932" s="97" t="s">
        <v>2960</v>
      </c>
      <c r="D932" s="97" t="s">
        <v>1489</v>
      </c>
      <c r="E932" s="18">
        <v>95</v>
      </c>
    </row>
    <row r="933" spans="1:5" x14ac:dyDescent="0.15">
      <c r="A933" s="97" t="str">
        <f t="shared" si="14"/>
        <v>Crows5001T</v>
      </c>
      <c r="B933" s="97" t="s">
        <v>2465</v>
      </c>
      <c r="C933" s="97" t="s">
        <v>2961</v>
      </c>
      <c r="D933" s="97" t="s">
        <v>1486</v>
      </c>
      <c r="E933" s="18">
        <v>112</v>
      </c>
    </row>
    <row r="934" spans="1:5" x14ac:dyDescent="0.15">
      <c r="A934" s="97" t="str">
        <f t="shared" si="14"/>
        <v>Crows5060</v>
      </c>
      <c r="B934" s="97" t="s">
        <v>2465</v>
      </c>
      <c r="C934" s="97" t="s">
        <v>2183</v>
      </c>
      <c r="D934" s="97" t="s">
        <v>2641</v>
      </c>
      <c r="E934" s="18">
        <v>112</v>
      </c>
    </row>
    <row r="935" spans="1:5" x14ac:dyDescent="0.15">
      <c r="A935" s="97" t="str">
        <f t="shared" si="14"/>
        <v>Crows5105Y</v>
      </c>
      <c r="B935" s="97" t="s">
        <v>2465</v>
      </c>
      <c r="C935" s="97" t="s">
        <v>2962</v>
      </c>
      <c r="D935" s="97" t="s">
        <v>1484</v>
      </c>
      <c r="E935" s="18">
        <v>112</v>
      </c>
    </row>
    <row r="936" spans="1:5" x14ac:dyDescent="0.15">
      <c r="A936" s="97" t="str">
        <f t="shared" si="14"/>
        <v>Crows5115VT3</v>
      </c>
      <c r="B936" s="97" t="s">
        <v>2465</v>
      </c>
      <c r="C936" s="97" t="s">
        <v>2963</v>
      </c>
      <c r="D936" s="97" t="s">
        <v>1487</v>
      </c>
      <c r="E936" s="18">
        <v>112</v>
      </c>
    </row>
    <row r="937" spans="1:5" x14ac:dyDescent="0.15">
      <c r="A937" s="97" t="str">
        <f t="shared" si="14"/>
        <v>Crows5130R</v>
      </c>
      <c r="B937" s="97" t="s">
        <v>2465</v>
      </c>
      <c r="C937" s="97" t="s">
        <v>2964</v>
      </c>
      <c r="D937" s="97" t="s">
        <v>1786</v>
      </c>
      <c r="E937" s="18">
        <v>113</v>
      </c>
    </row>
    <row r="938" spans="1:5" x14ac:dyDescent="0.15">
      <c r="A938" s="97" t="str">
        <f t="shared" si="14"/>
        <v>Crows5131B</v>
      </c>
      <c r="B938" s="97" t="s">
        <v>2465</v>
      </c>
      <c r="C938" s="97" t="s">
        <v>2966</v>
      </c>
      <c r="D938" s="97" t="s">
        <v>1492</v>
      </c>
      <c r="E938" s="18">
        <v>113</v>
      </c>
    </row>
    <row r="939" spans="1:5" x14ac:dyDescent="0.15">
      <c r="A939" s="97" t="str">
        <f t="shared" si="14"/>
        <v>Crows5132S</v>
      </c>
      <c r="B939" s="97" t="s">
        <v>2465</v>
      </c>
      <c r="C939" s="97" t="s">
        <v>2461</v>
      </c>
      <c r="D939" s="97" t="s">
        <v>1488</v>
      </c>
      <c r="E939" s="18">
        <v>113</v>
      </c>
    </row>
    <row r="940" spans="1:5" x14ac:dyDescent="0.15">
      <c r="A940" s="97" t="str">
        <f t="shared" si="14"/>
        <v>Crows5134VT3</v>
      </c>
      <c r="B940" s="97" t="s">
        <v>2465</v>
      </c>
      <c r="C940" s="97" t="s">
        <v>2965</v>
      </c>
      <c r="D940" s="97" t="s">
        <v>1487</v>
      </c>
      <c r="E940" s="18">
        <v>113</v>
      </c>
    </row>
    <row r="941" spans="1:5" x14ac:dyDescent="0.15">
      <c r="A941" s="97" t="str">
        <f t="shared" si="14"/>
        <v>Crows5151</v>
      </c>
      <c r="B941" s="97" t="s">
        <v>2465</v>
      </c>
      <c r="C941" s="97" t="s">
        <v>1644</v>
      </c>
      <c r="D941" s="97" t="s">
        <v>2641</v>
      </c>
      <c r="E941" s="18">
        <v>113</v>
      </c>
    </row>
    <row r="942" spans="1:5" x14ac:dyDescent="0.15">
      <c r="A942" s="97" t="str">
        <f t="shared" si="14"/>
        <v>Crows5152R</v>
      </c>
      <c r="B942" s="97" t="s">
        <v>2465</v>
      </c>
      <c r="C942" s="97" t="s">
        <v>2462</v>
      </c>
      <c r="D942" s="97" t="s">
        <v>1786</v>
      </c>
      <c r="E942" s="18">
        <v>113</v>
      </c>
    </row>
    <row r="943" spans="1:5" x14ac:dyDescent="0.15">
      <c r="A943" s="97" t="str">
        <f t="shared" si="14"/>
        <v>Crows5153X</v>
      </c>
      <c r="B943" s="97" t="s">
        <v>2465</v>
      </c>
      <c r="C943" s="97" t="s">
        <v>2834</v>
      </c>
      <c r="D943" s="97" t="s">
        <v>1489</v>
      </c>
      <c r="E943" s="18">
        <v>113</v>
      </c>
    </row>
    <row r="944" spans="1:5" x14ac:dyDescent="0.15">
      <c r="A944" s="97" t="str">
        <f t="shared" si="14"/>
        <v>Crows5261R</v>
      </c>
      <c r="B944" s="97" t="s">
        <v>2465</v>
      </c>
      <c r="C944" s="97" t="s">
        <v>2835</v>
      </c>
      <c r="D944" s="97" t="s">
        <v>1786</v>
      </c>
      <c r="E944" s="18">
        <v>112</v>
      </c>
    </row>
    <row r="945" spans="1:5" x14ac:dyDescent="0.15">
      <c r="A945" s="97" t="str">
        <f t="shared" si="14"/>
        <v>Crows5262S</v>
      </c>
      <c r="B945" s="97" t="s">
        <v>2465</v>
      </c>
      <c r="C945" s="97" t="s">
        <v>1536</v>
      </c>
      <c r="D945" s="97" t="s">
        <v>1488</v>
      </c>
      <c r="E945" s="18">
        <v>112</v>
      </c>
    </row>
    <row r="946" spans="1:5" x14ac:dyDescent="0.15">
      <c r="A946" s="97" t="str">
        <f t="shared" si="14"/>
        <v>Crows5263T</v>
      </c>
      <c r="B946" s="97" t="s">
        <v>2465</v>
      </c>
      <c r="C946" s="97" t="s">
        <v>1535</v>
      </c>
      <c r="D946" s="97" t="s">
        <v>1486</v>
      </c>
      <c r="E946" s="18">
        <v>112</v>
      </c>
    </row>
    <row r="947" spans="1:5" x14ac:dyDescent="0.15">
      <c r="A947" s="97" t="str">
        <f t="shared" si="14"/>
        <v>Crows5264B</v>
      </c>
      <c r="B947" s="97" t="s">
        <v>2465</v>
      </c>
      <c r="C947" s="97" t="s">
        <v>1537</v>
      </c>
      <c r="D947" s="97" t="s">
        <v>1492</v>
      </c>
      <c r="E947" s="18">
        <v>112</v>
      </c>
    </row>
    <row r="948" spans="1:5" x14ac:dyDescent="0.15">
      <c r="A948" s="97" t="str">
        <f t="shared" si="14"/>
        <v>Crows5269VT3</v>
      </c>
      <c r="B948" s="97" t="s">
        <v>2465</v>
      </c>
      <c r="C948" s="97" t="s">
        <v>1538</v>
      </c>
      <c r="D948" s="97" t="s">
        <v>1487</v>
      </c>
      <c r="E948" s="18">
        <v>112</v>
      </c>
    </row>
    <row r="949" spans="1:5" x14ac:dyDescent="0.15">
      <c r="A949" s="97" t="str">
        <f t="shared" si="14"/>
        <v>Crows5292VT3</v>
      </c>
      <c r="B949" s="97" t="s">
        <v>2465</v>
      </c>
      <c r="C949" s="97" t="s">
        <v>1234</v>
      </c>
      <c r="D949" s="97" t="s">
        <v>1487</v>
      </c>
      <c r="E949" s="18">
        <v>114</v>
      </c>
    </row>
    <row r="950" spans="1:5" x14ac:dyDescent="0.15">
      <c r="A950" s="97" t="str">
        <f t="shared" si="14"/>
        <v>Crows5293R</v>
      </c>
      <c r="B950" s="97" t="s">
        <v>2465</v>
      </c>
      <c r="C950" s="97" t="s">
        <v>1235</v>
      </c>
      <c r="D950" s="97" t="s">
        <v>1786</v>
      </c>
      <c r="E950" s="18">
        <v>114</v>
      </c>
    </row>
    <row r="951" spans="1:5" x14ac:dyDescent="0.15">
      <c r="A951" s="97" t="str">
        <f t="shared" si="14"/>
        <v>Crows5301R</v>
      </c>
      <c r="B951" s="97" t="s">
        <v>2465</v>
      </c>
      <c r="C951" s="97" t="s">
        <v>1236</v>
      </c>
      <c r="D951" s="97" t="s">
        <v>1786</v>
      </c>
      <c r="E951" s="18">
        <v>114</v>
      </c>
    </row>
    <row r="952" spans="1:5" x14ac:dyDescent="0.15">
      <c r="A952" s="97" t="str">
        <f t="shared" si="14"/>
        <v>Crows5302S</v>
      </c>
      <c r="B952" s="97" t="s">
        <v>2465</v>
      </c>
      <c r="C952" s="97" t="s">
        <v>1237</v>
      </c>
      <c r="D952" s="97" t="s">
        <v>1488</v>
      </c>
      <c r="E952" s="18">
        <v>114</v>
      </c>
    </row>
    <row r="953" spans="1:5" x14ac:dyDescent="0.15">
      <c r="A953" s="97" t="str">
        <f t="shared" si="14"/>
        <v>Crows5304VT3</v>
      </c>
      <c r="B953" s="97" t="s">
        <v>2465</v>
      </c>
      <c r="C953" s="97" t="s">
        <v>1238</v>
      </c>
      <c r="D953" s="97" t="s">
        <v>1487</v>
      </c>
      <c r="E953" s="18">
        <v>114</v>
      </c>
    </row>
    <row r="954" spans="1:5" x14ac:dyDescent="0.15">
      <c r="A954" s="97" t="str">
        <f t="shared" si="14"/>
        <v>Crows5304VT3</v>
      </c>
      <c r="B954" s="97" t="s">
        <v>2465</v>
      </c>
      <c r="C954" s="97" t="s">
        <v>1238</v>
      </c>
      <c r="D954" s="97" t="s">
        <v>1487</v>
      </c>
      <c r="E954" s="18">
        <v>114</v>
      </c>
    </row>
    <row r="955" spans="1:5" x14ac:dyDescent="0.15">
      <c r="A955" s="97" t="str">
        <f t="shared" si="14"/>
        <v>Crows5366B</v>
      </c>
      <c r="B955" s="97" t="s">
        <v>2465</v>
      </c>
      <c r="C955" s="97" t="s">
        <v>1539</v>
      </c>
      <c r="D955" s="97" t="s">
        <v>1492</v>
      </c>
      <c r="E955" s="18">
        <v>113</v>
      </c>
    </row>
    <row r="956" spans="1:5" x14ac:dyDescent="0.15">
      <c r="A956" s="97" t="str">
        <f t="shared" si="14"/>
        <v>Crows5551R</v>
      </c>
      <c r="B956" s="97" t="s">
        <v>2465</v>
      </c>
      <c r="C956" s="97" t="s">
        <v>2184</v>
      </c>
      <c r="D956" s="97" t="s">
        <v>1786</v>
      </c>
      <c r="E956" s="18">
        <v>115</v>
      </c>
    </row>
    <row r="957" spans="1:5" x14ac:dyDescent="0.15">
      <c r="A957" s="97" t="str">
        <f t="shared" si="14"/>
        <v>Crows5553VT3</v>
      </c>
      <c r="B957" s="97" t="s">
        <v>2465</v>
      </c>
      <c r="C957" s="97" t="s">
        <v>2185</v>
      </c>
      <c r="D957" s="97" t="s">
        <v>1487</v>
      </c>
      <c r="E957" s="18">
        <v>115</v>
      </c>
    </row>
    <row r="958" spans="1:5" x14ac:dyDescent="0.15">
      <c r="A958" s="97" t="str">
        <f t="shared" si="14"/>
        <v>Crows6620B</v>
      </c>
      <c r="B958" s="97" t="s">
        <v>2465</v>
      </c>
      <c r="C958" s="97" t="s">
        <v>1540</v>
      </c>
      <c r="D958" s="97" t="s">
        <v>1492</v>
      </c>
      <c r="E958" s="18">
        <v>116</v>
      </c>
    </row>
    <row r="959" spans="1:5" x14ac:dyDescent="0.15">
      <c r="A959" s="97" t="str">
        <f t="shared" si="14"/>
        <v>Crows6925RB</v>
      </c>
      <c r="B959" s="97" t="s">
        <v>2465</v>
      </c>
      <c r="C959" s="97" t="s">
        <v>1541</v>
      </c>
      <c r="D959" s="97" t="s">
        <v>1488</v>
      </c>
      <c r="E959" s="18">
        <v>92</v>
      </c>
    </row>
    <row r="960" spans="1:5" x14ac:dyDescent="0.15">
      <c r="A960" s="97" t="str">
        <f t="shared" si="14"/>
        <v>Crows6965R</v>
      </c>
      <c r="B960" s="97" t="s">
        <v>2465</v>
      </c>
      <c r="C960" s="97" t="s">
        <v>1542</v>
      </c>
      <c r="D960" s="97" t="s">
        <v>1786</v>
      </c>
      <c r="E960" s="18">
        <v>95</v>
      </c>
    </row>
    <row r="961" spans="1:5" x14ac:dyDescent="0.15">
      <c r="A961" s="97" t="str">
        <f t="shared" si="14"/>
        <v>Crows6X034</v>
      </c>
      <c r="B961" s="97" t="s">
        <v>2465</v>
      </c>
      <c r="C961" s="97" t="s">
        <v>1543</v>
      </c>
      <c r="D961" s="97" t="s">
        <v>1489</v>
      </c>
      <c r="E961" s="18">
        <v>105</v>
      </c>
    </row>
    <row r="962" spans="1:5" x14ac:dyDescent="0.15">
      <c r="A962" s="97" t="str">
        <f t="shared" ref="A962:A1025" si="15">B962&amp;C962</f>
        <v>Crows6Y867</v>
      </c>
      <c r="B962" s="97" t="s">
        <v>2465</v>
      </c>
      <c r="C962" s="97" t="s">
        <v>1544</v>
      </c>
      <c r="D962" s="97" t="s">
        <v>1484</v>
      </c>
      <c r="E962" s="18">
        <v>109</v>
      </c>
    </row>
    <row r="963" spans="1:5" x14ac:dyDescent="0.15">
      <c r="A963" s="97" t="str">
        <f t="shared" si="15"/>
        <v>Crows7593R</v>
      </c>
      <c r="B963" s="97" t="s">
        <v>2465</v>
      </c>
      <c r="C963" s="97" t="s">
        <v>2494</v>
      </c>
      <c r="D963" s="97" t="s">
        <v>1786</v>
      </c>
      <c r="E963" s="18">
        <v>105</v>
      </c>
    </row>
    <row r="964" spans="1:5" x14ac:dyDescent="0.15">
      <c r="A964" s="97" t="str">
        <f t="shared" si="15"/>
        <v>Crows7595RB</v>
      </c>
      <c r="B964" s="97" t="s">
        <v>2465</v>
      </c>
      <c r="C964" s="97" t="s">
        <v>1545</v>
      </c>
      <c r="D964" s="97" t="s">
        <v>1488</v>
      </c>
      <c r="E964" s="18">
        <v>105</v>
      </c>
    </row>
    <row r="965" spans="1:5" x14ac:dyDescent="0.15">
      <c r="A965" s="97" t="str">
        <f t="shared" si="15"/>
        <v>Crows7655RB</v>
      </c>
      <c r="B965" s="97" t="s">
        <v>2465</v>
      </c>
      <c r="C965" s="97" t="s">
        <v>1546</v>
      </c>
      <c r="D965" s="97" t="s">
        <v>1488</v>
      </c>
      <c r="E965" s="18">
        <v>110</v>
      </c>
    </row>
    <row r="966" spans="1:5" x14ac:dyDescent="0.15">
      <c r="A966" s="97" t="str">
        <f t="shared" si="15"/>
        <v>Crows7R154</v>
      </c>
      <c r="B966" s="97" t="s">
        <v>2465</v>
      </c>
      <c r="C966" s="97" t="s">
        <v>230</v>
      </c>
      <c r="D966" s="97" t="s">
        <v>1786</v>
      </c>
      <c r="E966" s="18">
        <v>110</v>
      </c>
    </row>
    <row r="967" spans="1:5" x14ac:dyDescent="0.15">
      <c r="A967" s="97" t="str">
        <f t="shared" si="15"/>
        <v>Crows7R321</v>
      </c>
      <c r="B967" s="97" t="s">
        <v>2465</v>
      </c>
      <c r="C967" s="97" t="s">
        <v>294</v>
      </c>
      <c r="D967" s="97" t="s">
        <v>1786</v>
      </c>
      <c r="E967" s="18">
        <v>111</v>
      </c>
    </row>
    <row r="968" spans="1:5" x14ac:dyDescent="0.15">
      <c r="A968" s="97" t="str">
        <f t="shared" si="15"/>
        <v>Crows7R432</v>
      </c>
      <c r="B968" s="97" t="s">
        <v>2465</v>
      </c>
      <c r="C968" s="97" t="s">
        <v>301</v>
      </c>
      <c r="D968" s="97" t="s">
        <v>1786</v>
      </c>
      <c r="E968" s="18">
        <v>110</v>
      </c>
    </row>
    <row r="969" spans="1:5" x14ac:dyDescent="0.15">
      <c r="A969" s="97" t="str">
        <f t="shared" si="15"/>
        <v>Crows7S322</v>
      </c>
      <c r="B969" s="97" t="s">
        <v>2465</v>
      </c>
      <c r="C969" s="97" t="s">
        <v>293</v>
      </c>
      <c r="D969" s="97" t="s">
        <v>1488</v>
      </c>
      <c r="E969" s="18">
        <v>111</v>
      </c>
    </row>
    <row r="970" spans="1:5" x14ac:dyDescent="0.15">
      <c r="A970" s="97" t="str">
        <f t="shared" si="15"/>
        <v>Crows7T865</v>
      </c>
      <c r="B970" s="97" t="s">
        <v>2465</v>
      </c>
      <c r="C970" s="97" t="s">
        <v>2889</v>
      </c>
      <c r="D970" s="97" t="s">
        <v>1486</v>
      </c>
      <c r="E970" s="18">
        <v>113</v>
      </c>
    </row>
    <row r="971" spans="1:5" x14ac:dyDescent="0.15">
      <c r="A971" s="97" t="str">
        <f t="shared" si="15"/>
        <v>Crows8S214</v>
      </c>
      <c r="B971" s="97" t="s">
        <v>2465</v>
      </c>
      <c r="C971" s="97" t="s">
        <v>2888</v>
      </c>
      <c r="D971" s="97" t="s">
        <v>1488</v>
      </c>
      <c r="E971" s="18">
        <v>116</v>
      </c>
    </row>
    <row r="972" spans="1:5" x14ac:dyDescent="0.15">
      <c r="A972" s="97" t="str">
        <f t="shared" si="15"/>
        <v>Crows8T215</v>
      </c>
      <c r="B972" s="97" t="s">
        <v>2465</v>
      </c>
      <c r="C972" s="97" t="s">
        <v>2887</v>
      </c>
      <c r="D972" s="97" t="s">
        <v>1486</v>
      </c>
      <c r="E972" s="18">
        <v>116</v>
      </c>
    </row>
    <row r="973" spans="1:5" x14ac:dyDescent="0.15">
      <c r="A973" s="97" t="str">
        <f t="shared" si="15"/>
        <v>CrowsCK 4799VT3</v>
      </c>
      <c r="B973" s="97" t="s">
        <v>2465</v>
      </c>
      <c r="C973" s="97" t="s">
        <v>392</v>
      </c>
      <c r="D973" s="18"/>
    </row>
    <row r="974" spans="1:5" x14ac:dyDescent="0.15">
      <c r="A974" s="97" t="str">
        <f t="shared" si="15"/>
        <v>Curry485</v>
      </c>
      <c r="B974" s="97" t="s">
        <v>1239</v>
      </c>
      <c r="C974" s="97" t="s">
        <v>1240</v>
      </c>
      <c r="D974" s="97" t="s">
        <v>1796</v>
      </c>
      <c r="E974" s="18">
        <v>111</v>
      </c>
    </row>
    <row r="975" spans="1:5" x14ac:dyDescent="0.15">
      <c r="A975" s="97" t="str">
        <f t="shared" si="15"/>
        <v>Curry7982</v>
      </c>
      <c r="B975" s="97" t="s">
        <v>1239</v>
      </c>
      <c r="C975" s="97" t="s">
        <v>1241</v>
      </c>
      <c r="D975" s="97" t="s">
        <v>1491</v>
      </c>
      <c r="E975" s="18">
        <v>115</v>
      </c>
    </row>
    <row r="976" spans="1:5" x14ac:dyDescent="0.15">
      <c r="A976" s="97" t="str">
        <f t="shared" si="15"/>
        <v>Dahlco7071</v>
      </c>
      <c r="B976" s="97" t="s">
        <v>1242</v>
      </c>
      <c r="C976" s="97" t="s">
        <v>1243</v>
      </c>
      <c r="D976" s="97" t="s">
        <v>1487</v>
      </c>
      <c r="E976" s="18">
        <v>107</v>
      </c>
    </row>
    <row r="977" spans="1:5" x14ac:dyDescent="0.15">
      <c r="A977" s="97" t="str">
        <f t="shared" si="15"/>
        <v>Dahlco7101</v>
      </c>
      <c r="B977" s="97" t="s">
        <v>1242</v>
      </c>
      <c r="C977" s="97" t="s">
        <v>1244</v>
      </c>
      <c r="D977" s="97" t="s">
        <v>1796</v>
      </c>
      <c r="E977" s="18">
        <v>110</v>
      </c>
    </row>
    <row r="978" spans="1:5" x14ac:dyDescent="0.15">
      <c r="A978" s="97" t="str">
        <f t="shared" si="15"/>
        <v>Dairyland4114</v>
      </c>
      <c r="B978" s="97" t="s">
        <v>1505</v>
      </c>
      <c r="C978" s="97" t="s">
        <v>1245</v>
      </c>
      <c r="D978" s="97" t="s">
        <v>1785</v>
      </c>
      <c r="E978" s="18">
        <v>114</v>
      </c>
    </row>
    <row r="979" spans="1:5" x14ac:dyDescent="0.15">
      <c r="A979" s="97" t="str">
        <f t="shared" si="15"/>
        <v>Dairyland4114</v>
      </c>
      <c r="B979" s="97" t="s">
        <v>1505</v>
      </c>
      <c r="C979" s="97" t="s">
        <v>1245</v>
      </c>
      <c r="D979" s="97" t="s">
        <v>1785</v>
      </c>
      <c r="E979" s="18">
        <v>114</v>
      </c>
    </row>
    <row r="980" spans="1:5" x14ac:dyDescent="0.15">
      <c r="A980" s="97" t="str">
        <f t="shared" si="15"/>
        <v>Dairyland6009</v>
      </c>
      <c r="B980" s="97" t="s">
        <v>1505</v>
      </c>
      <c r="C980" s="97" t="s">
        <v>2186</v>
      </c>
      <c r="D980" s="97" t="s">
        <v>7</v>
      </c>
      <c r="E980" s="18">
        <v>109</v>
      </c>
    </row>
    <row r="981" spans="1:5" x14ac:dyDescent="0.15">
      <c r="A981" s="97" t="str">
        <f t="shared" si="15"/>
        <v>Dairyland6114</v>
      </c>
      <c r="B981" s="97" t="s">
        <v>1505</v>
      </c>
      <c r="C981" s="97" t="s">
        <v>1246</v>
      </c>
      <c r="D981" s="97" t="s">
        <v>1786</v>
      </c>
      <c r="E981" s="18">
        <v>114</v>
      </c>
    </row>
    <row r="982" spans="1:5" x14ac:dyDescent="0.15">
      <c r="A982" s="97" t="str">
        <f t="shared" si="15"/>
        <v>Dairyland7116</v>
      </c>
      <c r="B982" s="97" t="s">
        <v>1505</v>
      </c>
      <c r="C982" s="97" t="s">
        <v>1247</v>
      </c>
      <c r="D982" s="97" t="s">
        <v>1791</v>
      </c>
      <c r="E982" s="18">
        <v>116</v>
      </c>
    </row>
    <row r="983" spans="1:5" x14ac:dyDescent="0.15">
      <c r="A983" s="97" t="str">
        <f t="shared" si="15"/>
        <v>Dairyland9006</v>
      </c>
      <c r="B983" s="97" t="s">
        <v>1505</v>
      </c>
      <c r="C983" s="97" t="s">
        <v>1248</v>
      </c>
      <c r="D983" s="97" t="s">
        <v>1487</v>
      </c>
      <c r="E983" s="18">
        <v>105</v>
      </c>
    </row>
    <row r="984" spans="1:5" x14ac:dyDescent="0.15">
      <c r="A984" s="97" t="str">
        <f t="shared" si="15"/>
        <v>Dairyland9009</v>
      </c>
      <c r="B984" s="97" t="s">
        <v>1505</v>
      </c>
      <c r="C984" s="97" t="s">
        <v>2187</v>
      </c>
      <c r="D984" s="97" t="s">
        <v>1487</v>
      </c>
      <c r="E984" s="18">
        <v>109</v>
      </c>
    </row>
    <row r="985" spans="1:5" x14ac:dyDescent="0.15">
      <c r="A985" s="97" t="str">
        <f t="shared" si="15"/>
        <v>Dairyland9010</v>
      </c>
      <c r="B985" s="97" t="s">
        <v>1505</v>
      </c>
      <c r="C985" s="97" t="s">
        <v>1249</v>
      </c>
      <c r="D985" s="97" t="s">
        <v>1487</v>
      </c>
      <c r="E985" s="18">
        <v>110</v>
      </c>
    </row>
    <row r="986" spans="1:5" x14ac:dyDescent="0.15">
      <c r="A986" s="97" t="str">
        <f t="shared" si="15"/>
        <v>Dairyland9114</v>
      </c>
      <c r="B986" s="97" t="s">
        <v>1505</v>
      </c>
      <c r="C986" s="97" t="s">
        <v>393</v>
      </c>
      <c r="D986" s="97" t="s">
        <v>1487</v>
      </c>
      <c r="E986" s="18">
        <v>114</v>
      </c>
    </row>
    <row r="987" spans="1:5" x14ac:dyDescent="0.15">
      <c r="A987" s="97" t="str">
        <f t="shared" si="15"/>
        <v>Dairyland9196</v>
      </c>
      <c r="B987" s="97" t="s">
        <v>1505</v>
      </c>
      <c r="C987" s="97" t="s">
        <v>1250</v>
      </c>
      <c r="D987" s="97" t="s">
        <v>1487</v>
      </c>
      <c r="E987" s="18">
        <v>96</v>
      </c>
    </row>
    <row r="988" spans="1:5" x14ac:dyDescent="0.15">
      <c r="A988" s="97" t="str">
        <f t="shared" si="15"/>
        <v>Dairyland9211 CK</v>
      </c>
      <c r="B988" s="97" t="s">
        <v>1505</v>
      </c>
      <c r="C988" s="97" t="s">
        <v>1251</v>
      </c>
      <c r="D988" s="97" t="s">
        <v>1487</v>
      </c>
      <c r="E988" s="18">
        <v>111</v>
      </c>
    </row>
    <row r="989" spans="1:5" x14ac:dyDescent="0.15">
      <c r="A989" s="97" t="str">
        <f t="shared" si="15"/>
        <v>Dairyland9313</v>
      </c>
      <c r="B989" s="97" t="s">
        <v>1505</v>
      </c>
      <c r="C989" s="97" t="s">
        <v>315</v>
      </c>
      <c r="D989" s="97" t="s">
        <v>1487</v>
      </c>
      <c r="E989" s="18">
        <v>113</v>
      </c>
    </row>
    <row r="990" spans="1:5" x14ac:dyDescent="0.15">
      <c r="A990" s="97" t="str">
        <f t="shared" si="15"/>
        <v>Dairyland9410</v>
      </c>
      <c r="B990" s="97" t="s">
        <v>1505</v>
      </c>
      <c r="C990" s="97" t="s">
        <v>1252</v>
      </c>
      <c r="D990" s="97" t="s">
        <v>1487</v>
      </c>
      <c r="E990" s="18">
        <v>110</v>
      </c>
    </row>
    <row r="991" spans="1:5" x14ac:dyDescent="0.15">
      <c r="A991" s="97" t="str">
        <f t="shared" si="15"/>
        <v>Dairyland9799</v>
      </c>
      <c r="B991" s="97" t="s">
        <v>1505</v>
      </c>
      <c r="C991" s="97" t="s">
        <v>1253</v>
      </c>
      <c r="D991" s="97" t="s">
        <v>1487</v>
      </c>
      <c r="E991" s="18">
        <v>99</v>
      </c>
    </row>
    <row r="992" spans="1:5" x14ac:dyDescent="0.15">
      <c r="A992" s="97" t="str">
        <f t="shared" si="15"/>
        <v>DeKalb41-60</v>
      </c>
      <c r="B992" s="97" t="s">
        <v>2551</v>
      </c>
      <c r="C992" s="97" t="s">
        <v>146</v>
      </c>
      <c r="D992" s="97" t="s">
        <v>1487</v>
      </c>
      <c r="E992" s="18">
        <v>91</v>
      </c>
    </row>
    <row r="993" spans="1:5" x14ac:dyDescent="0.15">
      <c r="A993" s="97" t="str">
        <f t="shared" si="15"/>
        <v>DeKalb41-63</v>
      </c>
      <c r="B993" s="97" t="s">
        <v>2551</v>
      </c>
      <c r="C993" s="97" t="s">
        <v>147</v>
      </c>
      <c r="D993" s="97" t="s">
        <v>1786</v>
      </c>
      <c r="E993" s="18">
        <v>91</v>
      </c>
    </row>
    <row r="994" spans="1:5" x14ac:dyDescent="0.15">
      <c r="A994" s="97" t="str">
        <f t="shared" si="15"/>
        <v>DeKalb41-64</v>
      </c>
      <c r="B994" s="97" t="s">
        <v>2551</v>
      </c>
      <c r="C994" s="97" t="s">
        <v>148</v>
      </c>
      <c r="D994" s="97" t="s">
        <v>1488</v>
      </c>
      <c r="E994" s="18">
        <v>91</v>
      </c>
    </row>
    <row r="995" spans="1:5" x14ac:dyDescent="0.15">
      <c r="A995" s="97" t="str">
        <f t="shared" si="15"/>
        <v>DeKalb42-88</v>
      </c>
      <c r="B995" s="97" t="s">
        <v>2551</v>
      </c>
      <c r="C995" s="97" t="s">
        <v>149</v>
      </c>
      <c r="D995" s="97" t="s">
        <v>1486</v>
      </c>
      <c r="E995" s="18">
        <v>92</v>
      </c>
    </row>
    <row r="996" spans="1:5" x14ac:dyDescent="0.15">
      <c r="A996" s="97" t="str">
        <f t="shared" si="15"/>
        <v>DeKalb42-91</v>
      </c>
      <c r="B996" s="97" t="s">
        <v>2551</v>
      </c>
      <c r="C996" s="97" t="s">
        <v>151</v>
      </c>
      <c r="D996" s="97" t="s">
        <v>1487</v>
      </c>
      <c r="E996" s="18">
        <v>92</v>
      </c>
    </row>
    <row r="997" spans="1:5" x14ac:dyDescent="0.15">
      <c r="A997" s="97" t="str">
        <f t="shared" si="15"/>
        <v>DeKalb42-95</v>
      </c>
      <c r="B997" s="97" t="s">
        <v>2551</v>
      </c>
      <c r="C997" s="97" t="s">
        <v>150</v>
      </c>
      <c r="D997" s="97" t="s">
        <v>1488</v>
      </c>
      <c r="E997" s="18">
        <v>92</v>
      </c>
    </row>
    <row r="998" spans="1:5" x14ac:dyDescent="0.15">
      <c r="A998" s="97" t="str">
        <f t="shared" si="15"/>
        <v>DeKalb43-27</v>
      </c>
      <c r="B998" s="97" t="s">
        <v>2551</v>
      </c>
      <c r="C998" s="97" t="s">
        <v>152</v>
      </c>
      <c r="D998" s="97" t="s">
        <v>1487</v>
      </c>
      <c r="E998" s="18">
        <v>93</v>
      </c>
    </row>
    <row r="999" spans="1:5" x14ac:dyDescent="0.15">
      <c r="A999" s="97" t="str">
        <f t="shared" si="15"/>
        <v>DeKalb43-31</v>
      </c>
      <c r="B999" s="97" t="s">
        <v>2551</v>
      </c>
      <c r="C999" s="97" t="s">
        <v>153</v>
      </c>
      <c r="D999" s="97" t="s">
        <v>1488</v>
      </c>
      <c r="E999" s="18">
        <v>93</v>
      </c>
    </row>
    <row r="1000" spans="1:5" x14ac:dyDescent="0.15">
      <c r="A1000" s="97" t="str">
        <f t="shared" si="15"/>
        <v>DeKalb44-46</v>
      </c>
      <c r="B1000" s="97" t="s">
        <v>2551</v>
      </c>
      <c r="C1000" s="97" t="s">
        <v>154</v>
      </c>
      <c r="D1000" s="97" t="s">
        <v>1488</v>
      </c>
      <c r="E1000" s="18">
        <v>94</v>
      </c>
    </row>
    <row r="1001" spans="1:5" x14ac:dyDescent="0.15">
      <c r="A1001" s="97" t="str">
        <f t="shared" si="15"/>
        <v>DeKalb44-92</v>
      </c>
      <c r="B1001" s="97" t="s">
        <v>2551</v>
      </c>
      <c r="C1001" s="97" t="s">
        <v>155</v>
      </c>
      <c r="D1001" s="97" t="s">
        <v>1786</v>
      </c>
      <c r="E1001" s="18">
        <v>94</v>
      </c>
    </row>
    <row r="1002" spans="1:5" x14ac:dyDescent="0.15">
      <c r="A1002" s="97" t="str">
        <f t="shared" si="15"/>
        <v>DeKalb45-79</v>
      </c>
      <c r="B1002" s="97" t="s">
        <v>2551</v>
      </c>
      <c r="C1002" s="97" t="s">
        <v>156</v>
      </c>
      <c r="D1002" s="97" t="s">
        <v>1487</v>
      </c>
      <c r="E1002" s="18">
        <v>95</v>
      </c>
    </row>
    <row r="1003" spans="1:5" x14ac:dyDescent="0.15">
      <c r="A1003" s="97" t="str">
        <f t="shared" si="15"/>
        <v>DeKalb45-82</v>
      </c>
      <c r="B1003" s="97" t="s">
        <v>2551</v>
      </c>
      <c r="C1003" s="97" t="s">
        <v>157</v>
      </c>
      <c r="D1003" s="97" t="s">
        <v>1786</v>
      </c>
      <c r="E1003" s="18">
        <v>95</v>
      </c>
    </row>
    <row r="1004" spans="1:5" x14ac:dyDescent="0.15">
      <c r="A1004" s="97" t="str">
        <f t="shared" si="15"/>
        <v>DeKalb46-22</v>
      </c>
      <c r="B1004" s="97" t="s">
        <v>2551</v>
      </c>
      <c r="C1004" s="97" t="s">
        <v>158</v>
      </c>
      <c r="D1004" s="97" t="s">
        <v>1486</v>
      </c>
      <c r="E1004" s="18">
        <v>96</v>
      </c>
    </row>
    <row r="1005" spans="1:5" x14ac:dyDescent="0.15">
      <c r="A1005" s="97" t="str">
        <f t="shared" si="15"/>
        <v>DeKalb46-26</v>
      </c>
      <c r="B1005" s="97" t="s">
        <v>2551</v>
      </c>
      <c r="C1005" s="97" t="s">
        <v>159</v>
      </c>
      <c r="D1005" s="97" t="s">
        <v>2641</v>
      </c>
      <c r="E1005" s="18">
        <v>96</v>
      </c>
    </row>
    <row r="1006" spans="1:5" x14ac:dyDescent="0.15">
      <c r="A1006" s="97" t="str">
        <f t="shared" si="15"/>
        <v>DeKalb46-60</v>
      </c>
      <c r="B1006" s="97" t="s">
        <v>2551</v>
      </c>
      <c r="C1006" s="97" t="s">
        <v>160</v>
      </c>
      <c r="D1006" s="97" t="s">
        <v>1487</v>
      </c>
      <c r="E1006" s="18">
        <v>96</v>
      </c>
    </row>
    <row r="1007" spans="1:5" x14ac:dyDescent="0.15">
      <c r="A1007" s="97" t="str">
        <f t="shared" si="15"/>
        <v>DeKalb47-10</v>
      </c>
      <c r="B1007" s="97" t="s">
        <v>2551</v>
      </c>
      <c r="C1007" s="97" t="s">
        <v>161</v>
      </c>
      <c r="D1007" s="97" t="s">
        <v>1488</v>
      </c>
      <c r="E1007" s="18">
        <v>97</v>
      </c>
    </row>
    <row r="1008" spans="1:5" x14ac:dyDescent="0.15">
      <c r="A1008" s="97" t="str">
        <f t="shared" si="15"/>
        <v>DeKalb48-37</v>
      </c>
      <c r="B1008" s="97" t="s">
        <v>2551</v>
      </c>
      <c r="C1008" s="97" t="s">
        <v>2188</v>
      </c>
      <c r="D1008" s="97" t="s">
        <v>1487</v>
      </c>
      <c r="E1008" s="18">
        <v>98</v>
      </c>
    </row>
    <row r="1009" spans="1:5" x14ac:dyDescent="0.15">
      <c r="A1009" s="97" t="str">
        <f t="shared" si="15"/>
        <v>DeKalb48-46</v>
      </c>
      <c r="B1009" s="97" t="s">
        <v>2551</v>
      </c>
      <c r="C1009" s="97" t="s">
        <v>162</v>
      </c>
      <c r="D1009" s="97" t="s">
        <v>1486</v>
      </c>
      <c r="E1009" s="18">
        <v>98</v>
      </c>
    </row>
    <row r="1010" spans="1:5" x14ac:dyDescent="0.15">
      <c r="A1010" s="97" t="str">
        <f t="shared" si="15"/>
        <v>DeKalb48-52</v>
      </c>
      <c r="B1010" s="97" t="s">
        <v>2551</v>
      </c>
      <c r="C1010" s="97" t="s">
        <v>163</v>
      </c>
      <c r="D1010" s="97" t="s">
        <v>1786</v>
      </c>
      <c r="E1010" s="18">
        <v>98</v>
      </c>
    </row>
    <row r="1011" spans="1:5" x14ac:dyDescent="0.15">
      <c r="A1011" s="97" t="str">
        <f t="shared" si="15"/>
        <v>DeKalb48-53</v>
      </c>
      <c r="B1011" s="97" t="s">
        <v>2551</v>
      </c>
      <c r="C1011" s="97" t="s">
        <v>164</v>
      </c>
      <c r="D1011" s="97" t="s">
        <v>1488</v>
      </c>
      <c r="E1011" s="18">
        <v>98</v>
      </c>
    </row>
    <row r="1012" spans="1:5" x14ac:dyDescent="0.15">
      <c r="A1012" s="97" t="str">
        <f t="shared" si="15"/>
        <v>DeKalb49-32</v>
      </c>
      <c r="B1012" s="97" t="s">
        <v>2551</v>
      </c>
      <c r="C1012" s="97" t="s">
        <v>165</v>
      </c>
      <c r="D1012" s="97" t="s">
        <v>1487</v>
      </c>
      <c r="E1012" s="18">
        <v>99</v>
      </c>
    </row>
    <row r="1013" spans="1:5" x14ac:dyDescent="0.15">
      <c r="A1013" s="97" t="str">
        <f t="shared" si="15"/>
        <v>DeKalb49-35</v>
      </c>
      <c r="B1013" s="97" t="s">
        <v>2551</v>
      </c>
      <c r="C1013" s="97" t="s">
        <v>166</v>
      </c>
      <c r="D1013" s="97" t="s">
        <v>1786</v>
      </c>
      <c r="E1013" s="18">
        <v>99</v>
      </c>
    </row>
    <row r="1014" spans="1:5" x14ac:dyDescent="0.15">
      <c r="A1014" s="97" t="str">
        <f t="shared" si="15"/>
        <v>DeKalb50-18</v>
      </c>
      <c r="B1014" s="97" t="s">
        <v>2551</v>
      </c>
      <c r="C1014" s="97" t="s">
        <v>167</v>
      </c>
      <c r="D1014" s="97" t="s">
        <v>1492</v>
      </c>
      <c r="E1014" s="18">
        <v>100</v>
      </c>
    </row>
    <row r="1015" spans="1:5" x14ac:dyDescent="0.15">
      <c r="A1015" s="97" t="str">
        <f t="shared" si="15"/>
        <v>DeKalb50-19</v>
      </c>
      <c r="B1015" s="97" t="s">
        <v>2551</v>
      </c>
      <c r="C1015" s="97" t="s">
        <v>168</v>
      </c>
      <c r="D1015" s="97" t="s">
        <v>1487</v>
      </c>
      <c r="E1015" s="18">
        <v>101</v>
      </c>
    </row>
    <row r="1016" spans="1:5" x14ac:dyDescent="0.15">
      <c r="A1016" s="97" t="str">
        <f t="shared" si="15"/>
        <v>DeKalb50-20</v>
      </c>
      <c r="B1016" s="97" t="s">
        <v>2551</v>
      </c>
      <c r="C1016" s="97" t="s">
        <v>169</v>
      </c>
      <c r="D1016" s="97" t="s">
        <v>1488</v>
      </c>
      <c r="E1016" s="18">
        <v>101</v>
      </c>
    </row>
    <row r="1017" spans="1:5" x14ac:dyDescent="0.15">
      <c r="A1017" s="97" t="str">
        <f t="shared" si="15"/>
        <v>DeKalb50-35</v>
      </c>
      <c r="B1017" s="97" t="s">
        <v>2551</v>
      </c>
      <c r="C1017" s="97" t="s">
        <v>394</v>
      </c>
      <c r="D1017" s="97" t="s">
        <v>1487</v>
      </c>
      <c r="E1017" s="18">
        <v>100</v>
      </c>
    </row>
    <row r="1018" spans="1:5" x14ac:dyDescent="0.15">
      <c r="A1018" s="97" t="str">
        <f t="shared" si="15"/>
        <v>DeKalb50-41</v>
      </c>
      <c r="B1018" s="97" t="s">
        <v>2551</v>
      </c>
      <c r="C1018" s="97" t="s">
        <v>170</v>
      </c>
      <c r="D1018" s="97" t="s">
        <v>1486</v>
      </c>
      <c r="E1018" s="18">
        <v>100</v>
      </c>
    </row>
    <row r="1019" spans="1:5" x14ac:dyDescent="0.15">
      <c r="A1019" s="97" t="str">
        <f t="shared" si="15"/>
        <v>DeKalb50-44</v>
      </c>
      <c r="B1019" s="97" t="s">
        <v>2551</v>
      </c>
      <c r="C1019" s="97" t="s">
        <v>171</v>
      </c>
      <c r="D1019" s="97" t="s">
        <v>1487</v>
      </c>
      <c r="E1019" s="18">
        <v>100</v>
      </c>
    </row>
    <row r="1020" spans="1:5" x14ac:dyDescent="0.15">
      <c r="A1020" s="97" t="str">
        <f t="shared" si="15"/>
        <v>DeKalb50-48</v>
      </c>
      <c r="B1020" s="97" t="s">
        <v>2551</v>
      </c>
      <c r="C1020" s="97" t="s">
        <v>172</v>
      </c>
      <c r="D1020" s="97" t="s">
        <v>1488</v>
      </c>
      <c r="E1020" s="18">
        <v>100</v>
      </c>
    </row>
    <row r="1021" spans="1:5" x14ac:dyDescent="0.15">
      <c r="A1021" s="97" t="str">
        <f t="shared" si="15"/>
        <v>DeKalb50-66</v>
      </c>
      <c r="B1021" s="97" t="s">
        <v>2551</v>
      </c>
      <c r="C1021" s="97" t="s">
        <v>2189</v>
      </c>
      <c r="D1021" s="97" t="s">
        <v>1487</v>
      </c>
      <c r="E1021" s="18">
        <v>100</v>
      </c>
    </row>
    <row r="1022" spans="1:5" x14ac:dyDescent="0.15">
      <c r="A1022" s="97" t="str">
        <f t="shared" si="15"/>
        <v>DeKalb51-13</v>
      </c>
      <c r="B1022" s="97" t="s">
        <v>2551</v>
      </c>
      <c r="C1022" s="97" t="s">
        <v>395</v>
      </c>
      <c r="D1022" s="97" t="s">
        <v>1487</v>
      </c>
      <c r="E1022" s="18">
        <v>101</v>
      </c>
    </row>
    <row r="1023" spans="1:5" x14ac:dyDescent="0.15">
      <c r="A1023" s="97" t="str">
        <f t="shared" si="15"/>
        <v>DeKalb51-39</v>
      </c>
      <c r="B1023" s="97" t="s">
        <v>2551</v>
      </c>
      <c r="C1023" s="97" t="s">
        <v>173</v>
      </c>
      <c r="D1023" s="97" t="s">
        <v>1486</v>
      </c>
      <c r="E1023" s="18">
        <v>101</v>
      </c>
    </row>
    <row r="1024" spans="1:5" x14ac:dyDescent="0.15">
      <c r="A1024" s="97" t="str">
        <f t="shared" si="15"/>
        <v>DeKalb51-45</v>
      </c>
      <c r="B1024" s="97" t="s">
        <v>2551</v>
      </c>
      <c r="C1024" s="97" t="s">
        <v>174</v>
      </c>
      <c r="D1024" s="97" t="s">
        <v>1786</v>
      </c>
      <c r="E1024" s="18">
        <v>101</v>
      </c>
    </row>
    <row r="1025" spans="1:5" x14ac:dyDescent="0.15">
      <c r="A1025" s="97" t="str">
        <f t="shared" si="15"/>
        <v>DeKalb52-40</v>
      </c>
      <c r="B1025" s="97" t="s">
        <v>2551</v>
      </c>
      <c r="C1025" s="97" t="s">
        <v>175</v>
      </c>
      <c r="D1025" s="97" t="s">
        <v>1486</v>
      </c>
      <c r="E1025" s="18">
        <v>102</v>
      </c>
    </row>
    <row r="1026" spans="1:5" x14ac:dyDescent="0.15">
      <c r="A1026" s="97" t="str">
        <f t="shared" ref="A1026:A1089" si="16">B1026&amp;C1026</f>
        <v>DeKalb52-42</v>
      </c>
      <c r="B1026" s="97" t="s">
        <v>2551</v>
      </c>
      <c r="C1026" s="97" t="s">
        <v>177</v>
      </c>
      <c r="D1026" s="97" t="s">
        <v>1489</v>
      </c>
      <c r="E1026" s="18">
        <v>102</v>
      </c>
    </row>
    <row r="1027" spans="1:5" x14ac:dyDescent="0.15">
      <c r="A1027" s="97" t="str">
        <f t="shared" si="16"/>
        <v>DeKalb52-43</v>
      </c>
      <c r="B1027" s="97" t="s">
        <v>2551</v>
      </c>
      <c r="C1027" s="97" t="s">
        <v>178</v>
      </c>
      <c r="D1027" s="97" t="s">
        <v>1487</v>
      </c>
      <c r="E1027" s="18">
        <v>102</v>
      </c>
    </row>
    <row r="1028" spans="1:5" x14ac:dyDescent="0.15">
      <c r="A1028" s="97" t="str">
        <f t="shared" si="16"/>
        <v>DeKalb52-45</v>
      </c>
      <c r="B1028" s="97" t="s">
        <v>2551</v>
      </c>
      <c r="C1028" s="97" t="s">
        <v>176</v>
      </c>
      <c r="D1028" s="97" t="s">
        <v>1492</v>
      </c>
      <c r="E1028" s="18">
        <v>102</v>
      </c>
    </row>
    <row r="1029" spans="1:5" x14ac:dyDescent="0.15">
      <c r="A1029" s="97" t="str">
        <f t="shared" si="16"/>
        <v>DeKalb52-47</v>
      </c>
      <c r="B1029" s="97" t="s">
        <v>2551</v>
      </c>
      <c r="C1029" s="97" t="s">
        <v>179</v>
      </c>
      <c r="D1029" s="97" t="s">
        <v>1488</v>
      </c>
      <c r="E1029" s="18">
        <v>102</v>
      </c>
    </row>
    <row r="1030" spans="1:5" x14ac:dyDescent="0.15">
      <c r="A1030" s="97" t="str">
        <f t="shared" si="16"/>
        <v>DeKalb52-59</v>
      </c>
      <c r="B1030" s="97" t="s">
        <v>2551</v>
      </c>
      <c r="C1030" s="97" t="s">
        <v>180</v>
      </c>
      <c r="D1030" s="97" t="s">
        <v>1487</v>
      </c>
      <c r="E1030" s="18">
        <v>102</v>
      </c>
    </row>
    <row r="1031" spans="1:5" x14ac:dyDescent="0.15">
      <c r="A1031" s="97" t="str">
        <f t="shared" si="16"/>
        <v>DeKalb52-59 w/o SI</v>
      </c>
      <c r="B1031" s="97" t="s">
        <v>2551</v>
      </c>
      <c r="C1031" s="97" t="s">
        <v>2190</v>
      </c>
      <c r="D1031" s="97" t="s">
        <v>1487</v>
      </c>
      <c r="E1031" s="18">
        <v>102</v>
      </c>
    </row>
    <row r="1032" spans="1:5" x14ac:dyDescent="0.15">
      <c r="A1032" s="97" t="str">
        <f t="shared" si="16"/>
        <v>DeKalb52-62</v>
      </c>
      <c r="B1032" s="97" t="s">
        <v>2551</v>
      </c>
      <c r="C1032" s="97" t="s">
        <v>181</v>
      </c>
      <c r="D1032" s="97" t="s">
        <v>1786</v>
      </c>
      <c r="E1032" s="18">
        <v>102</v>
      </c>
    </row>
    <row r="1033" spans="1:5" x14ac:dyDescent="0.15">
      <c r="A1033" s="97" t="str">
        <f t="shared" si="16"/>
        <v>DeKalb52-63</v>
      </c>
      <c r="B1033" s="97" t="s">
        <v>2551</v>
      </c>
      <c r="C1033" s="97" t="s">
        <v>182</v>
      </c>
      <c r="D1033" s="97" t="s">
        <v>1488</v>
      </c>
      <c r="E1033" s="18">
        <v>102</v>
      </c>
    </row>
    <row r="1034" spans="1:5" x14ac:dyDescent="0.15">
      <c r="A1034" s="97" t="str">
        <f t="shared" si="16"/>
        <v>DeKalb53-06</v>
      </c>
      <c r="B1034" s="97" t="s">
        <v>2551</v>
      </c>
      <c r="C1034" s="97" t="s">
        <v>183</v>
      </c>
      <c r="D1034" s="97" t="s">
        <v>1486</v>
      </c>
      <c r="E1034" s="18">
        <v>103</v>
      </c>
    </row>
    <row r="1035" spans="1:5" x14ac:dyDescent="0.15">
      <c r="A1035" s="97" t="str">
        <f t="shared" si="16"/>
        <v>DeKalb53-17</v>
      </c>
      <c r="B1035" s="97" t="s">
        <v>2551</v>
      </c>
      <c r="C1035" s="97" t="s">
        <v>184</v>
      </c>
      <c r="D1035" s="97" t="s">
        <v>1487</v>
      </c>
      <c r="E1035" s="18">
        <v>103</v>
      </c>
    </row>
    <row r="1036" spans="1:5" x14ac:dyDescent="0.15">
      <c r="A1036" s="97" t="str">
        <f t="shared" si="16"/>
        <v>DeKalb53-18</v>
      </c>
      <c r="B1036" s="97" t="s">
        <v>2551</v>
      </c>
      <c r="C1036" s="97" t="s">
        <v>185</v>
      </c>
      <c r="D1036" s="97" t="s">
        <v>1786</v>
      </c>
      <c r="E1036" s="18">
        <v>103</v>
      </c>
    </row>
    <row r="1037" spans="1:5" x14ac:dyDescent="0.15">
      <c r="A1037" s="97" t="str">
        <f t="shared" si="16"/>
        <v>DeKalb53-33</v>
      </c>
      <c r="B1037" s="97" t="s">
        <v>2551</v>
      </c>
      <c r="C1037" s="97" t="s">
        <v>186</v>
      </c>
      <c r="D1037" s="97" t="s">
        <v>1786</v>
      </c>
      <c r="E1037" s="18">
        <v>103</v>
      </c>
    </row>
    <row r="1038" spans="1:5" x14ac:dyDescent="0.15">
      <c r="A1038" s="97" t="str">
        <f t="shared" si="16"/>
        <v>DeKalb53-34</v>
      </c>
      <c r="B1038" s="97" t="s">
        <v>2551</v>
      </c>
      <c r="C1038" s="97" t="s">
        <v>187</v>
      </c>
      <c r="D1038" s="97" t="s">
        <v>1488</v>
      </c>
      <c r="E1038" s="18">
        <v>103</v>
      </c>
    </row>
    <row r="1039" spans="1:5" x14ac:dyDescent="0.15">
      <c r="A1039" s="97" t="str">
        <f t="shared" si="16"/>
        <v>DeKalb53-41</v>
      </c>
      <c r="B1039" s="97" t="s">
        <v>2551</v>
      </c>
      <c r="C1039" s="97" t="s">
        <v>2191</v>
      </c>
      <c r="D1039" s="97" t="s">
        <v>1487</v>
      </c>
      <c r="E1039" s="18">
        <v>103</v>
      </c>
    </row>
    <row r="1040" spans="1:5" x14ac:dyDescent="0.15">
      <c r="A1040" s="97" t="str">
        <f t="shared" si="16"/>
        <v>DeKalb53-76</v>
      </c>
      <c r="B1040" s="97" t="s">
        <v>2551</v>
      </c>
      <c r="C1040" s="97" t="s">
        <v>535</v>
      </c>
      <c r="D1040" s="97" t="s">
        <v>1487</v>
      </c>
      <c r="E1040" s="18">
        <v>103</v>
      </c>
    </row>
    <row r="1041" spans="1:5" x14ac:dyDescent="0.15">
      <c r="A1041" s="97" t="str">
        <f t="shared" si="16"/>
        <v>DeKalb54-16</v>
      </c>
      <c r="B1041" s="97" t="s">
        <v>2551</v>
      </c>
      <c r="C1041" s="97" t="s">
        <v>2192</v>
      </c>
      <c r="D1041" s="97" t="s">
        <v>1487</v>
      </c>
      <c r="E1041" s="18">
        <v>104</v>
      </c>
    </row>
    <row r="1042" spans="1:5" x14ac:dyDescent="0.15">
      <c r="A1042" s="97" t="str">
        <f t="shared" si="16"/>
        <v>DeKalb54-20</v>
      </c>
      <c r="B1042" s="97" t="s">
        <v>2551</v>
      </c>
      <c r="C1042" s="97" t="s">
        <v>188</v>
      </c>
      <c r="D1042" s="97" t="s">
        <v>1488</v>
      </c>
      <c r="E1042" s="18">
        <v>104</v>
      </c>
    </row>
    <row r="1043" spans="1:5" x14ac:dyDescent="0.15">
      <c r="A1043" s="97" t="str">
        <f t="shared" si="16"/>
        <v>DeKalb54-46</v>
      </c>
      <c r="B1043" s="97" t="s">
        <v>2551</v>
      </c>
      <c r="C1043" s="97" t="s">
        <v>189</v>
      </c>
      <c r="D1043" s="97" t="s">
        <v>1486</v>
      </c>
      <c r="E1043" s="18">
        <v>104</v>
      </c>
    </row>
    <row r="1044" spans="1:5" x14ac:dyDescent="0.15">
      <c r="A1044" s="97" t="str">
        <f t="shared" si="16"/>
        <v>DeKalb54-49</v>
      </c>
      <c r="B1044" s="97" t="s">
        <v>2551</v>
      </c>
      <c r="C1044" s="97" t="s">
        <v>191</v>
      </c>
      <c r="D1044" s="97" t="s">
        <v>1487</v>
      </c>
      <c r="E1044" s="18">
        <v>104</v>
      </c>
    </row>
    <row r="1045" spans="1:5" x14ac:dyDescent="0.15">
      <c r="A1045" s="97" t="str">
        <f t="shared" si="16"/>
        <v>DeKalb54-51</v>
      </c>
      <c r="B1045" s="97" t="s">
        <v>2551</v>
      </c>
      <c r="C1045" s="97" t="s">
        <v>190</v>
      </c>
      <c r="D1045" s="97" t="s">
        <v>1492</v>
      </c>
      <c r="E1045" s="18">
        <v>104</v>
      </c>
    </row>
    <row r="1046" spans="1:5" x14ac:dyDescent="0.15">
      <c r="A1046" s="97" t="str">
        <f t="shared" si="16"/>
        <v>DeKalb54-53</v>
      </c>
      <c r="B1046" s="97" t="s">
        <v>2551</v>
      </c>
      <c r="C1046" s="97" t="s">
        <v>192</v>
      </c>
      <c r="D1046" s="97" t="s">
        <v>1488</v>
      </c>
      <c r="E1046" s="18">
        <v>104</v>
      </c>
    </row>
    <row r="1047" spans="1:5" x14ac:dyDescent="0.15">
      <c r="A1047" s="97" t="str">
        <f t="shared" si="16"/>
        <v>DeKalb54-83</v>
      </c>
      <c r="B1047" s="97" t="s">
        <v>2551</v>
      </c>
      <c r="C1047" s="97" t="s">
        <v>536</v>
      </c>
      <c r="D1047" s="97" t="s">
        <v>490</v>
      </c>
      <c r="E1047" s="18">
        <v>114</v>
      </c>
    </row>
    <row r="1048" spans="1:5" x14ac:dyDescent="0.15">
      <c r="A1048" s="97" t="str">
        <f t="shared" si="16"/>
        <v>DeKalb55-07</v>
      </c>
      <c r="B1048" s="97" t="s">
        <v>2551</v>
      </c>
      <c r="C1048" s="97" t="s">
        <v>537</v>
      </c>
      <c r="D1048" s="97" t="s">
        <v>1487</v>
      </c>
      <c r="E1048" s="18">
        <v>105</v>
      </c>
    </row>
    <row r="1049" spans="1:5" x14ac:dyDescent="0.15">
      <c r="A1049" s="97" t="str">
        <f t="shared" si="16"/>
        <v>Dekalb55-07</v>
      </c>
      <c r="B1049" s="97" t="s">
        <v>1645</v>
      </c>
      <c r="C1049" s="97" t="s">
        <v>537</v>
      </c>
      <c r="D1049" s="97" t="s">
        <v>1487</v>
      </c>
      <c r="E1049" s="18">
        <v>105</v>
      </c>
    </row>
    <row r="1050" spans="1:5" x14ac:dyDescent="0.15">
      <c r="A1050" s="97" t="str">
        <f t="shared" si="16"/>
        <v>DeKalb55-08</v>
      </c>
      <c r="B1050" s="97" t="s">
        <v>2551</v>
      </c>
      <c r="C1050" s="97" t="s">
        <v>538</v>
      </c>
      <c r="D1050" s="97" t="s">
        <v>1786</v>
      </c>
      <c r="E1050" s="18">
        <v>105</v>
      </c>
    </row>
    <row r="1051" spans="1:5" x14ac:dyDescent="0.15">
      <c r="A1051" s="97" t="str">
        <f t="shared" si="16"/>
        <v>DeKalb55-12</v>
      </c>
      <c r="B1051" s="97" t="s">
        <v>2551</v>
      </c>
      <c r="C1051" s="97" t="s">
        <v>193</v>
      </c>
      <c r="D1051" s="97" t="s">
        <v>1492</v>
      </c>
      <c r="E1051" s="18">
        <v>105</v>
      </c>
    </row>
    <row r="1052" spans="1:5" x14ac:dyDescent="0.15">
      <c r="A1052" s="97" t="str">
        <f t="shared" si="16"/>
        <v>DeKalb55-24</v>
      </c>
      <c r="B1052" s="97" t="s">
        <v>2551</v>
      </c>
      <c r="C1052" s="97" t="s">
        <v>1254</v>
      </c>
      <c r="D1052" s="97" t="s">
        <v>1487</v>
      </c>
      <c r="E1052" s="18">
        <v>105</v>
      </c>
    </row>
    <row r="1053" spans="1:5" x14ac:dyDescent="0.15">
      <c r="A1053" s="97" t="str">
        <f t="shared" si="16"/>
        <v>DeKalb55-64</v>
      </c>
      <c r="B1053" s="97" t="s">
        <v>2551</v>
      </c>
      <c r="C1053" s="97" t="s">
        <v>2193</v>
      </c>
      <c r="D1053" s="97" t="s">
        <v>1487</v>
      </c>
      <c r="E1053" s="18">
        <v>105</v>
      </c>
    </row>
    <row r="1054" spans="1:5" x14ac:dyDescent="0.15">
      <c r="A1054" s="97" t="str">
        <f t="shared" si="16"/>
        <v>DeKalb55-82</v>
      </c>
      <c r="B1054" s="97" t="s">
        <v>2551</v>
      </c>
      <c r="C1054" s="97" t="s">
        <v>194</v>
      </c>
      <c r="D1054" s="97" t="s">
        <v>1786</v>
      </c>
      <c r="E1054" s="18">
        <v>105</v>
      </c>
    </row>
    <row r="1055" spans="1:5" x14ac:dyDescent="0.15">
      <c r="A1055" s="97" t="str">
        <f t="shared" si="16"/>
        <v>DeKalb57-43</v>
      </c>
      <c r="B1055" s="97" t="s">
        <v>2551</v>
      </c>
      <c r="C1055" s="97" t="s">
        <v>195</v>
      </c>
      <c r="D1055" s="97" t="s">
        <v>1785</v>
      </c>
      <c r="E1055" s="18">
        <v>107</v>
      </c>
    </row>
    <row r="1056" spans="1:5" x14ac:dyDescent="0.15">
      <c r="A1056" s="97" t="str">
        <f t="shared" si="16"/>
        <v>DeKalb57-47</v>
      </c>
      <c r="B1056" s="97" t="s">
        <v>2551</v>
      </c>
      <c r="C1056" s="97" t="s">
        <v>196</v>
      </c>
      <c r="D1056" s="97" t="s">
        <v>1786</v>
      </c>
      <c r="E1056" s="18">
        <v>107</v>
      </c>
    </row>
    <row r="1057" spans="1:5" x14ac:dyDescent="0.15">
      <c r="A1057" s="97" t="str">
        <f t="shared" si="16"/>
        <v>DeKalb57-50</v>
      </c>
      <c r="B1057" s="97" t="s">
        <v>2551</v>
      </c>
      <c r="C1057" s="97" t="s">
        <v>1255</v>
      </c>
      <c r="D1057" s="97" t="s">
        <v>1487</v>
      </c>
      <c r="E1057" s="18">
        <v>107</v>
      </c>
    </row>
    <row r="1058" spans="1:5" x14ac:dyDescent="0.15">
      <c r="A1058" s="97" t="str">
        <f t="shared" si="16"/>
        <v>DeKalb57-66</v>
      </c>
      <c r="B1058" s="97" t="s">
        <v>2551</v>
      </c>
      <c r="C1058" s="97" t="s">
        <v>2194</v>
      </c>
      <c r="D1058" s="97" t="s">
        <v>1487</v>
      </c>
      <c r="E1058" s="18">
        <v>107</v>
      </c>
    </row>
    <row r="1059" spans="1:5" x14ac:dyDescent="0.15">
      <c r="A1059" s="97" t="str">
        <f t="shared" si="16"/>
        <v>DeKalb57-79</v>
      </c>
      <c r="B1059" s="97" t="s">
        <v>2551</v>
      </c>
      <c r="C1059" s="97" t="s">
        <v>197</v>
      </c>
      <c r="D1059" s="97" t="s">
        <v>1486</v>
      </c>
      <c r="E1059" s="18">
        <v>107</v>
      </c>
    </row>
    <row r="1060" spans="1:5" x14ac:dyDescent="0.15">
      <c r="A1060" s="97" t="str">
        <f t="shared" si="16"/>
        <v>DeKalb57-84</v>
      </c>
      <c r="B1060" s="97" t="s">
        <v>2551</v>
      </c>
      <c r="C1060" s="97" t="s">
        <v>198</v>
      </c>
      <c r="D1060" s="97" t="s">
        <v>1492</v>
      </c>
      <c r="E1060" s="18">
        <v>107</v>
      </c>
    </row>
    <row r="1061" spans="1:5" x14ac:dyDescent="0.15">
      <c r="A1061" s="97" t="str">
        <f t="shared" si="16"/>
        <v>DeKalb58-13</v>
      </c>
      <c r="B1061" s="97" t="s">
        <v>2551</v>
      </c>
      <c r="C1061" s="97" t="s">
        <v>199</v>
      </c>
      <c r="D1061" s="97" t="s">
        <v>1486</v>
      </c>
      <c r="E1061" s="18">
        <v>108</v>
      </c>
    </row>
    <row r="1062" spans="1:5" x14ac:dyDescent="0.15">
      <c r="A1062" s="97" t="str">
        <f t="shared" si="16"/>
        <v>DeKalb58-16</v>
      </c>
      <c r="B1062" s="97" t="s">
        <v>2551</v>
      </c>
      <c r="C1062" s="97" t="s">
        <v>201</v>
      </c>
      <c r="D1062" s="97" t="s">
        <v>1487</v>
      </c>
      <c r="E1062" s="18">
        <v>108</v>
      </c>
    </row>
    <row r="1063" spans="1:5" x14ac:dyDescent="0.15">
      <c r="A1063" s="97" t="str">
        <f t="shared" si="16"/>
        <v>DeKalb58-19</v>
      </c>
      <c r="B1063" s="97" t="s">
        <v>2551</v>
      </c>
      <c r="C1063" s="97" t="s">
        <v>200</v>
      </c>
      <c r="D1063" s="97" t="s">
        <v>1786</v>
      </c>
      <c r="E1063" s="18">
        <v>108</v>
      </c>
    </row>
    <row r="1064" spans="1:5" x14ac:dyDescent="0.15">
      <c r="A1064" s="97" t="str">
        <f t="shared" si="16"/>
        <v>DeKalb59-35</v>
      </c>
      <c r="B1064" s="97" t="s">
        <v>2551</v>
      </c>
      <c r="C1064" s="97" t="s">
        <v>396</v>
      </c>
      <c r="D1064" s="97" t="s">
        <v>1487</v>
      </c>
      <c r="E1064" s="18">
        <v>109</v>
      </c>
    </row>
    <row r="1065" spans="1:5" x14ac:dyDescent="0.15">
      <c r="A1065" s="97" t="str">
        <f t="shared" si="16"/>
        <v>DeKalb59-64</v>
      </c>
      <c r="B1065" s="97" t="s">
        <v>2551</v>
      </c>
      <c r="C1065" s="97" t="s">
        <v>2195</v>
      </c>
      <c r="D1065" s="97" t="s">
        <v>1487</v>
      </c>
      <c r="E1065" s="18">
        <v>109</v>
      </c>
    </row>
    <row r="1066" spans="1:5" x14ac:dyDescent="0.15">
      <c r="A1066" s="97" t="str">
        <f t="shared" si="16"/>
        <v>DeKalb60-17</v>
      </c>
      <c r="B1066" s="97" t="s">
        <v>2551</v>
      </c>
      <c r="C1066" s="97" t="s">
        <v>202</v>
      </c>
      <c r="D1066" s="97" t="s">
        <v>1786</v>
      </c>
      <c r="E1066" s="18">
        <v>110</v>
      </c>
    </row>
    <row r="1067" spans="1:5" x14ac:dyDescent="0.15">
      <c r="A1067" s="97" t="str">
        <f t="shared" si="16"/>
        <v>DeKalb60-18</v>
      </c>
      <c r="B1067" s="97" t="s">
        <v>2551</v>
      </c>
      <c r="C1067" s="97" t="s">
        <v>203</v>
      </c>
      <c r="D1067" s="97" t="s">
        <v>1486</v>
      </c>
      <c r="E1067" s="18">
        <v>110</v>
      </c>
    </row>
    <row r="1068" spans="1:5" x14ac:dyDescent="0.15">
      <c r="A1068" s="97" t="str">
        <f t="shared" si="16"/>
        <v>DeKalb60-19</v>
      </c>
      <c r="B1068" s="97" t="s">
        <v>2551</v>
      </c>
      <c r="C1068" s="97" t="s">
        <v>204</v>
      </c>
      <c r="D1068" s="97" t="s">
        <v>1488</v>
      </c>
      <c r="E1068" s="18">
        <v>110</v>
      </c>
    </row>
    <row r="1069" spans="1:5" x14ac:dyDescent="0.15">
      <c r="A1069" s="97" t="str">
        <f t="shared" si="16"/>
        <v>DeKalb60-51</v>
      </c>
      <c r="B1069" s="97" t="s">
        <v>2551</v>
      </c>
      <c r="C1069" s="97" t="s">
        <v>2196</v>
      </c>
      <c r="D1069" s="97" t="s">
        <v>1487</v>
      </c>
      <c r="E1069" s="18">
        <v>110</v>
      </c>
    </row>
    <row r="1070" spans="1:5" x14ac:dyDescent="0.15">
      <c r="A1070" s="97" t="str">
        <f t="shared" si="16"/>
        <v>DeKalb61-05</v>
      </c>
      <c r="B1070" s="97" t="s">
        <v>2551</v>
      </c>
      <c r="C1070" s="97" t="s">
        <v>539</v>
      </c>
      <c r="D1070" s="97" t="s">
        <v>460</v>
      </c>
      <c r="E1070" s="18">
        <v>111</v>
      </c>
    </row>
    <row r="1071" spans="1:5" x14ac:dyDescent="0.15">
      <c r="A1071" s="97" t="str">
        <f t="shared" si="16"/>
        <v>DeKalb61-19</v>
      </c>
      <c r="B1071" s="97" t="s">
        <v>2551</v>
      </c>
      <c r="C1071" s="97" t="s">
        <v>205</v>
      </c>
      <c r="D1071" s="97" t="s">
        <v>1487</v>
      </c>
      <c r="E1071" s="18">
        <v>111</v>
      </c>
    </row>
    <row r="1072" spans="1:5" x14ac:dyDescent="0.15">
      <c r="A1072" s="97" t="str">
        <f t="shared" si="16"/>
        <v>DeKalb61-22</v>
      </c>
      <c r="B1072" s="97" t="s">
        <v>2551</v>
      </c>
      <c r="C1072" s="97" t="s">
        <v>206</v>
      </c>
      <c r="D1072" s="97" t="s">
        <v>1786</v>
      </c>
      <c r="E1072" s="18">
        <v>111</v>
      </c>
    </row>
    <row r="1073" spans="1:5" x14ac:dyDescent="0.15">
      <c r="A1073" s="97" t="str">
        <f t="shared" si="16"/>
        <v>DeKalb61-35</v>
      </c>
      <c r="B1073" s="97" t="s">
        <v>2551</v>
      </c>
      <c r="C1073" s="97" t="s">
        <v>540</v>
      </c>
      <c r="D1073" s="97" t="s">
        <v>490</v>
      </c>
      <c r="E1073" s="18">
        <v>111</v>
      </c>
    </row>
    <row r="1074" spans="1:5" x14ac:dyDescent="0.15">
      <c r="A1074" s="97" t="str">
        <f t="shared" si="16"/>
        <v>DeKalb61-36</v>
      </c>
      <c r="B1074" s="97" t="s">
        <v>2551</v>
      </c>
      <c r="C1074" s="97" t="s">
        <v>541</v>
      </c>
      <c r="D1074" s="97" t="s">
        <v>1786</v>
      </c>
      <c r="E1074" s="18">
        <v>111</v>
      </c>
    </row>
    <row r="1075" spans="1:5" x14ac:dyDescent="0.15">
      <c r="A1075" s="97" t="str">
        <f t="shared" si="16"/>
        <v>DeKalb61-45</v>
      </c>
      <c r="B1075" s="97" t="s">
        <v>2551</v>
      </c>
      <c r="C1075" s="97" t="s">
        <v>207</v>
      </c>
      <c r="D1075" s="97" t="s">
        <v>1488</v>
      </c>
      <c r="E1075" s="18">
        <v>111</v>
      </c>
    </row>
    <row r="1076" spans="1:5" x14ac:dyDescent="0.15">
      <c r="A1076" s="97" t="str">
        <f t="shared" si="16"/>
        <v>DeKalb61-50</v>
      </c>
      <c r="B1076" s="97" t="s">
        <v>2551</v>
      </c>
      <c r="C1076" s="97" t="s">
        <v>208</v>
      </c>
      <c r="D1076" s="97" t="s">
        <v>2641</v>
      </c>
      <c r="E1076" s="18">
        <v>111</v>
      </c>
    </row>
    <row r="1077" spans="1:5" x14ac:dyDescent="0.15">
      <c r="A1077" s="97" t="str">
        <f t="shared" si="16"/>
        <v>DeKalb61-66</v>
      </c>
      <c r="B1077" s="97" t="s">
        <v>2551</v>
      </c>
      <c r="C1077" s="97" t="s">
        <v>209</v>
      </c>
      <c r="D1077" s="97" t="s">
        <v>1486</v>
      </c>
      <c r="E1077" s="18">
        <v>111</v>
      </c>
    </row>
    <row r="1078" spans="1:5" x14ac:dyDescent="0.15">
      <c r="A1078" s="97" t="str">
        <f t="shared" si="16"/>
        <v>DeKalb61-69</v>
      </c>
      <c r="B1078" s="97" t="s">
        <v>2551</v>
      </c>
      <c r="C1078" s="97" t="s">
        <v>211</v>
      </c>
      <c r="D1078" s="97" t="s">
        <v>1487</v>
      </c>
      <c r="E1078" s="18">
        <v>111</v>
      </c>
    </row>
    <row r="1079" spans="1:5" x14ac:dyDescent="0.15">
      <c r="A1079" s="97" t="str">
        <f t="shared" si="16"/>
        <v>DeKalb61-69 HP</v>
      </c>
      <c r="B1079" s="97" t="s">
        <v>2551</v>
      </c>
      <c r="C1079" s="97" t="s">
        <v>1256</v>
      </c>
      <c r="D1079" s="97" t="s">
        <v>1487</v>
      </c>
      <c r="E1079" s="18">
        <v>111</v>
      </c>
    </row>
    <row r="1080" spans="1:5" x14ac:dyDescent="0.15">
      <c r="A1080" s="97" t="str">
        <f t="shared" si="16"/>
        <v>DeKalb61-69 Twin</v>
      </c>
      <c r="B1080" s="97" t="s">
        <v>2551</v>
      </c>
      <c r="C1080" s="97" t="s">
        <v>1257</v>
      </c>
      <c r="D1080" s="97" t="s">
        <v>1487</v>
      </c>
      <c r="E1080" s="18">
        <v>111</v>
      </c>
    </row>
    <row r="1081" spans="1:5" x14ac:dyDescent="0.15">
      <c r="A1081" s="97" t="str">
        <f t="shared" si="16"/>
        <v>DeKalb61-70</v>
      </c>
      <c r="B1081" s="97" t="s">
        <v>2551</v>
      </c>
      <c r="C1081" s="97" t="s">
        <v>1258</v>
      </c>
      <c r="D1081" s="97" t="s">
        <v>2641</v>
      </c>
      <c r="E1081" s="18">
        <v>111</v>
      </c>
    </row>
    <row r="1082" spans="1:5" x14ac:dyDescent="0.15">
      <c r="A1082" s="97" t="str">
        <f t="shared" si="16"/>
        <v>DeKalb61-72</v>
      </c>
      <c r="B1082" s="97" t="s">
        <v>2551</v>
      </c>
      <c r="C1082" s="97" t="s">
        <v>210</v>
      </c>
      <c r="D1082" s="97" t="s">
        <v>1786</v>
      </c>
      <c r="E1082" s="18">
        <v>111</v>
      </c>
    </row>
    <row r="1083" spans="1:5" x14ac:dyDescent="0.15">
      <c r="A1083" s="97" t="str">
        <f t="shared" si="16"/>
        <v>DeKalb61-72 CK</v>
      </c>
      <c r="B1083" s="97" t="s">
        <v>2551</v>
      </c>
      <c r="C1083" s="97" t="s">
        <v>1259</v>
      </c>
      <c r="D1083" s="97" t="s">
        <v>1786</v>
      </c>
      <c r="E1083" s="18">
        <v>111</v>
      </c>
    </row>
    <row r="1084" spans="1:5" x14ac:dyDescent="0.15">
      <c r="A1084" s="97" t="str">
        <f t="shared" si="16"/>
        <v>DeKalb61-73</v>
      </c>
      <c r="B1084" s="97" t="s">
        <v>2551</v>
      </c>
      <c r="C1084" s="97" t="s">
        <v>212</v>
      </c>
      <c r="D1084" s="97" t="s">
        <v>1488</v>
      </c>
      <c r="E1084" s="18">
        <v>111</v>
      </c>
    </row>
    <row r="1085" spans="1:5" x14ac:dyDescent="0.15">
      <c r="A1085" s="97" t="str">
        <f t="shared" si="16"/>
        <v>DeKalb62-29</v>
      </c>
      <c r="B1085" s="97" t="s">
        <v>2551</v>
      </c>
      <c r="C1085" s="97" t="s">
        <v>213</v>
      </c>
      <c r="D1085" s="97" t="s">
        <v>1487</v>
      </c>
      <c r="E1085" s="18">
        <v>112</v>
      </c>
    </row>
    <row r="1086" spans="1:5" x14ac:dyDescent="0.15">
      <c r="A1086" s="97" t="str">
        <f t="shared" si="16"/>
        <v>DeKalb62-30</v>
      </c>
      <c r="B1086" s="97" t="s">
        <v>2551</v>
      </c>
      <c r="C1086" s="97" t="s">
        <v>214</v>
      </c>
      <c r="D1086" s="97" t="s">
        <v>2641</v>
      </c>
      <c r="E1086" s="18">
        <v>112</v>
      </c>
    </row>
    <row r="1087" spans="1:5" x14ac:dyDescent="0.15">
      <c r="A1087" s="97" t="str">
        <f t="shared" si="16"/>
        <v>DeKalb62-33</v>
      </c>
      <c r="B1087" s="97" t="s">
        <v>2551</v>
      </c>
      <c r="C1087" s="97" t="s">
        <v>215</v>
      </c>
      <c r="D1087" s="97" t="s">
        <v>1488</v>
      </c>
      <c r="E1087" s="18">
        <v>112</v>
      </c>
    </row>
    <row r="1088" spans="1:5" x14ac:dyDescent="0.15">
      <c r="A1088" s="97" t="str">
        <f t="shared" si="16"/>
        <v>DeKalb62-54</v>
      </c>
      <c r="B1088" s="97" t="s">
        <v>2551</v>
      </c>
      <c r="C1088" s="97" t="s">
        <v>2197</v>
      </c>
      <c r="D1088" s="97" t="s">
        <v>1487</v>
      </c>
      <c r="E1088" s="18">
        <v>112</v>
      </c>
    </row>
    <row r="1089" spans="1:5" x14ac:dyDescent="0.15">
      <c r="A1089" s="97" t="str">
        <f t="shared" si="16"/>
        <v>DeKalb62-61</v>
      </c>
      <c r="B1089" s="97" t="s">
        <v>2551</v>
      </c>
      <c r="C1089" s="97" t="s">
        <v>542</v>
      </c>
      <c r="D1089" s="97" t="s">
        <v>1786</v>
      </c>
      <c r="E1089" s="18">
        <v>112</v>
      </c>
    </row>
    <row r="1090" spans="1:5" x14ac:dyDescent="0.15">
      <c r="A1090" s="97" t="str">
        <f t="shared" ref="A1090:A1153" si="17">B1090&amp;C1090</f>
        <v>DeKalb62-63</v>
      </c>
      <c r="B1090" s="97" t="s">
        <v>2551</v>
      </c>
      <c r="C1090" s="97" t="s">
        <v>543</v>
      </c>
      <c r="D1090" s="97" t="s">
        <v>490</v>
      </c>
      <c r="E1090" s="18">
        <v>112</v>
      </c>
    </row>
    <row r="1091" spans="1:5" x14ac:dyDescent="0.15">
      <c r="A1091" s="97" t="str">
        <f t="shared" si="17"/>
        <v>DeKalb62-99</v>
      </c>
      <c r="B1091" s="97" t="s">
        <v>2551</v>
      </c>
      <c r="C1091" s="97" t="s">
        <v>216</v>
      </c>
      <c r="D1091" s="97" t="s">
        <v>1488</v>
      </c>
      <c r="E1091" s="18">
        <v>112</v>
      </c>
    </row>
    <row r="1092" spans="1:5" x14ac:dyDescent="0.15">
      <c r="A1092" s="97" t="str">
        <f t="shared" si="17"/>
        <v>DeKalb62-99 Twin</v>
      </c>
      <c r="B1092" s="97" t="s">
        <v>2551</v>
      </c>
      <c r="C1092" s="97" t="s">
        <v>1260</v>
      </c>
      <c r="D1092" s="97" t="s">
        <v>1488</v>
      </c>
      <c r="E1092" s="18">
        <v>112</v>
      </c>
    </row>
    <row r="1093" spans="1:5" x14ac:dyDescent="0.15">
      <c r="A1093" s="97" t="str">
        <f t="shared" si="17"/>
        <v>DeKalb63-14</v>
      </c>
      <c r="B1093" s="97" t="s">
        <v>2551</v>
      </c>
      <c r="C1093" s="97" t="s">
        <v>1261</v>
      </c>
      <c r="D1093" s="97" t="s">
        <v>1487</v>
      </c>
      <c r="E1093" s="18">
        <v>113</v>
      </c>
    </row>
    <row r="1094" spans="1:5" x14ac:dyDescent="0.15">
      <c r="A1094" s="97" t="str">
        <f t="shared" si="17"/>
        <v>DeKalb63-14</v>
      </c>
      <c r="B1094" s="97" t="s">
        <v>2551</v>
      </c>
      <c r="C1094" s="97" t="s">
        <v>1261</v>
      </c>
      <c r="D1094" s="97" t="s">
        <v>1487</v>
      </c>
      <c r="E1094" s="18">
        <v>113</v>
      </c>
    </row>
    <row r="1095" spans="1:5" x14ac:dyDescent="0.15">
      <c r="A1095" s="97" t="str">
        <f t="shared" si="17"/>
        <v>DeKalb63-14 Twin</v>
      </c>
      <c r="B1095" s="97" t="s">
        <v>2551</v>
      </c>
      <c r="C1095" s="97" t="s">
        <v>1262</v>
      </c>
      <c r="D1095" s="97" t="s">
        <v>1487</v>
      </c>
      <c r="E1095" s="18">
        <v>113</v>
      </c>
    </row>
    <row r="1096" spans="1:5" x14ac:dyDescent="0.15">
      <c r="A1096" s="97" t="str">
        <f t="shared" si="17"/>
        <v>DeKalb63-39</v>
      </c>
      <c r="B1096" s="97" t="s">
        <v>2551</v>
      </c>
      <c r="C1096" s="97" t="s">
        <v>217</v>
      </c>
      <c r="D1096" s="97" t="s">
        <v>1486</v>
      </c>
      <c r="E1096" s="18">
        <v>113</v>
      </c>
    </row>
    <row r="1097" spans="1:5" x14ac:dyDescent="0.15">
      <c r="A1097" s="97" t="str">
        <f t="shared" si="17"/>
        <v>DeKalb63-39 CK</v>
      </c>
      <c r="B1097" s="97" t="s">
        <v>2551</v>
      </c>
      <c r="C1097" s="97" t="s">
        <v>1263</v>
      </c>
      <c r="D1097" s="97" t="s">
        <v>1486</v>
      </c>
      <c r="E1097" s="18">
        <v>113</v>
      </c>
    </row>
    <row r="1098" spans="1:5" x14ac:dyDescent="0.15">
      <c r="A1098" s="97" t="str">
        <f t="shared" si="17"/>
        <v>DeKalb63-39 Quilt</v>
      </c>
      <c r="B1098" s="97" t="s">
        <v>2551</v>
      </c>
      <c r="C1098" s="97" t="s">
        <v>1264</v>
      </c>
      <c r="D1098" s="97" t="s">
        <v>1492</v>
      </c>
      <c r="E1098" s="18">
        <v>113</v>
      </c>
    </row>
    <row r="1099" spans="1:5" x14ac:dyDescent="0.15">
      <c r="A1099" s="97" t="str">
        <f t="shared" si="17"/>
        <v>DeKalb63-42</v>
      </c>
      <c r="B1099" s="97" t="s">
        <v>2551</v>
      </c>
      <c r="C1099" s="97" t="s">
        <v>1499</v>
      </c>
      <c r="D1099" s="97" t="s">
        <v>1487</v>
      </c>
      <c r="E1099" s="18">
        <v>113</v>
      </c>
    </row>
    <row r="1100" spans="1:5" x14ac:dyDescent="0.15">
      <c r="A1100" s="97" t="str">
        <f t="shared" si="17"/>
        <v>DeKalb63-42 Twin</v>
      </c>
      <c r="B1100" s="97" t="s">
        <v>2551</v>
      </c>
      <c r="C1100" s="97" t="s">
        <v>776</v>
      </c>
      <c r="D1100" s="97" t="s">
        <v>1487</v>
      </c>
      <c r="E1100" s="18">
        <v>113</v>
      </c>
    </row>
    <row r="1101" spans="1:5" x14ac:dyDescent="0.15">
      <c r="A1101" s="97" t="str">
        <f t="shared" si="17"/>
        <v>DeKalb63-43</v>
      </c>
      <c r="B1101" s="97" t="s">
        <v>2551</v>
      </c>
      <c r="C1101" s="97" t="s">
        <v>544</v>
      </c>
      <c r="D1101" s="97" t="s">
        <v>2641</v>
      </c>
      <c r="E1101" s="18">
        <v>113</v>
      </c>
    </row>
    <row r="1102" spans="1:5" x14ac:dyDescent="0.15">
      <c r="A1102" s="97" t="str">
        <f t="shared" si="17"/>
        <v>DeKalb63-44</v>
      </c>
      <c r="B1102" s="97" t="s">
        <v>2551</v>
      </c>
      <c r="C1102" s="97" t="s">
        <v>545</v>
      </c>
      <c r="D1102" s="97" t="s">
        <v>546</v>
      </c>
      <c r="E1102" s="18">
        <v>113</v>
      </c>
    </row>
    <row r="1103" spans="1:5" x14ac:dyDescent="0.15">
      <c r="A1103" s="97" t="str">
        <f t="shared" si="17"/>
        <v>DeKalb63-45</v>
      </c>
      <c r="B1103" s="97" t="s">
        <v>2551</v>
      </c>
      <c r="C1103" s="97" t="s">
        <v>1498</v>
      </c>
      <c r="D1103" s="97" t="s">
        <v>1786</v>
      </c>
      <c r="E1103" s="18">
        <v>113</v>
      </c>
    </row>
    <row r="1104" spans="1:5" x14ac:dyDescent="0.15">
      <c r="A1104" s="97" t="str">
        <f t="shared" si="17"/>
        <v>DeKalb63-45</v>
      </c>
      <c r="B1104" s="97" t="s">
        <v>2551</v>
      </c>
      <c r="C1104" s="97" t="s">
        <v>1498</v>
      </c>
      <c r="D1104" s="97" t="s">
        <v>1786</v>
      </c>
      <c r="E1104" s="18">
        <v>113</v>
      </c>
    </row>
    <row r="1105" spans="1:5" x14ac:dyDescent="0.15">
      <c r="A1105" s="97" t="str">
        <f t="shared" si="17"/>
        <v>DeKalb63-45 CK</v>
      </c>
      <c r="B1105" s="97" t="s">
        <v>2551</v>
      </c>
      <c r="C1105" s="97" t="s">
        <v>777</v>
      </c>
      <c r="D1105" s="97" t="s">
        <v>1786</v>
      </c>
      <c r="E1105" s="18">
        <v>113</v>
      </c>
    </row>
    <row r="1106" spans="1:5" x14ac:dyDescent="0.15">
      <c r="A1106" s="97" t="str">
        <f t="shared" si="17"/>
        <v>DeKalb63-46</v>
      </c>
      <c r="B1106" s="97" t="s">
        <v>2551</v>
      </c>
      <c r="C1106" s="97" t="s">
        <v>1500</v>
      </c>
      <c r="D1106" s="97" t="s">
        <v>1488</v>
      </c>
      <c r="E1106" s="18">
        <v>113</v>
      </c>
    </row>
    <row r="1107" spans="1:5" x14ac:dyDescent="0.15">
      <c r="A1107" s="97" t="str">
        <f t="shared" si="17"/>
        <v>DeKalb63-46</v>
      </c>
      <c r="B1107" s="97" t="s">
        <v>2551</v>
      </c>
      <c r="C1107" s="97" t="s">
        <v>1500</v>
      </c>
      <c r="D1107" s="97" t="s">
        <v>1488</v>
      </c>
      <c r="E1107" s="18">
        <v>113</v>
      </c>
    </row>
    <row r="1108" spans="1:5" x14ac:dyDescent="0.15">
      <c r="A1108" s="97" t="str">
        <f t="shared" si="17"/>
        <v>DeKalb63-49</v>
      </c>
      <c r="B1108" s="97" t="s">
        <v>2551</v>
      </c>
      <c r="C1108" s="97" t="s">
        <v>547</v>
      </c>
      <c r="D1108" s="97" t="s">
        <v>1487</v>
      </c>
      <c r="E1108" s="18">
        <v>113</v>
      </c>
    </row>
    <row r="1109" spans="1:5" x14ac:dyDescent="0.15">
      <c r="A1109" s="97" t="str">
        <f t="shared" si="17"/>
        <v>DeKalb63-74</v>
      </c>
      <c r="B1109" s="97" t="s">
        <v>2551</v>
      </c>
      <c r="C1109" s="97" t="s">
        <v>1501</v>
      </c>
      <c r="D1109" s="97" t="s">
        <v>1486</v>
      </c>
      <c r="E1109" s="18">
        <v>113</v>
      </c>
    </row>
    <row r="1110" spans="1:5" x14ac:dyDescent="0.15">
      <c r="A1110" s="97" t="str">
        <f t="shared" si="17"/>
        <v>DeKalb63-78</v>
      </c>
      <c r="B1110" s="97" t="s">
        <v>2551</v>
      </c>
      <c r="C1110" s="97" t="s">
        <v>1502</v>
      </c>
      <c r="D1110" s="97" t="s">
        <v>2641</v>
      </c>
      <c r="E1110" s="18">
        <v>113</v>
      </c>
    </row>
    <row r="1111" spans="1:5" x14ac:dyDescent="0.15">
      <c r="A1111" s="97" t="str">
        <f t="shared" si="17"/>
        <v>DeKalb63-79</v>
      </c>
      <c r="B1111" s="97" t="s">
        <v>2551</v>
      </c>
      <c r="C1111" s="97" t="s">
        <v>1503</v>
      </c>
      <c r="D1111" s="97" t="s">
        <v>1492</v>
      </c>
      <c r="E1111" s="18">
        <v>113</v>
      </c>
    </row>
    <row r="1112" spans="1:5" x14ac:dyDescent="0.15">
      <c r="A1112" s="97" t="str">
        <f t="shared" si="17"/>
        <v>DeKalb63-80</v>
      </c>
      <c r="B1112" s="97" t="s">
        <v>2551</v>
      </c>
      <c r="C1112" s="97" t="s">
        <v>1515</v>
      </c>
      <c r="D1112" s="97" t="s">
        <v>1786</v>
      </c>
      <c r="E1112" s="18">
        <v>113</v>
      </c>
    </row>
    <row r="1113" spans="1:5" x14ac:dyDescent="0.15">
      <c r="A1113" s="97" t="str">
        <f t="shared" si="17"/>
        <v>DeKalb63-81</v>
      </c>
      <c r="B1113" s="97" t="s">
        <v>2551</v>
      </c>
      <c r="C1113" s="97" t="s">
        <v>1516</v>
      </c>
      <c r="D1113" s="97" t="s">
        <v>1488</v>
      </c>
      <c r="E1113" s="18">
        <v>113</v>
      </c>
    </row>
    <row r="1114" spans="1:5" x14ac:dyDescent="0.15">
      <c r="A1114" s="97" t="str">
        <f t="shared" si="17"/>
        <v>DeKalb63-84</v>
      </c>
      <c r="B1114" s="97" t="s">
        <v>2551</v>
      </c>
      <c r="C1114" s="97" t="s">
        <v>548</v>
      </c>
      <c r="D1114" s="97" t="s">
        <v>1487</v>
      </c>
      <c r="E1114" s="18">
        <v>113</v>
      </c>
    </row>
    <row r="1115" spans="1:5" x14ac:dyDescent="0.15">
      <c r="A1115" s="97" t="str">
        <f t="shared" si="17"/>
        <v>DeKalb64-24</v>
      </c>
      <c r="B1115" s="97" t="s">
        <v>2551</v>
      </c>
      <c r="C1115" s="97" t="s">
        <v>1517</v>
      </c>
      <c r="D1115" s="97" t="s">
        <v>1487</v>
      </c>
      <c r="E1115" s="18">
        <v>114</v>
      </c>
    </row>
    <row r="1116" spans="1:5" x14ac:dyDescent="0.15">
      <c r="A1116" s="97" t="str">
        <f t="shared" si="17"/>
        <v>DeKalb64-27</v>
      </c>
      <c r="B1116" s="97" t="s">
        <v>2551</v>
      </c>
      <c r="C1116" s="97" t="s">
        <v>1518</v>
      </c>
      <c r="D1116" s="97" t="s">
        <v>1786</v>
      </c>
      <c r="E1116" s="18">
        <v>114</v>
      </c>
    </row>
    <row r="1117" spans="1:5" x14ac:dyDescent="0.15">
      <c r="A1117" s="97" t="str">
        <f t="shared" si="17"/>
        <v>DeKalb64-78</v>
      </c>
      <c r="B1117" s="97" t="s">
        <v>2551</v>
      </c>
      <c r="C1117" s="97" t="s">
        <v>1519</v>
      </c>
      <c r="D1117" s="97" t="s">
        <v>1488</v>
      </c>
      <c r="E1117" s="18">
        <v>114</v>
      </c>
    </row>
    <row r="1118" spans="1:5" x14ac:dyDescent="0.15">
      <c r="A1118" s="97" t="str">
        <f t="shared" si="17"/>
        <v>DeKalb64-79</v>
      </c>
      <c r="B1118" s="97" t="s">
        <v>2551</v>
      </c>
      <c r="C1118" s="97" t="s">
        <v>1521</v>
      </c>
      <c r="D1118" s="97" t="s">
        <v>1487</v>
      </c>
      <c r="E1118" s="18">
        <v>114</v>
      </c>
    </row>
    <row r="1119" spans="1:5" x14ac:dyDescent="0.15">
      <c r="A1119" s="97" t="str">
        <f t="shared" si="17"/>
        <v>DeKalb64-82</v>
      </c>
      <c r="B1119" s="97" t="s">
        <v>2551</v>
      </c>
      <c r="C1119" s="97" t="s">
        <v>1520</v>
      </c>
      <c r="D1119" s="97" t="s">
        <v>1786</v>
      </c>
      <c r="E1119" s="18">
        <v>114</v>
      </c>
    </row>
    <row r="1120" spans="1:5" x14ac:dyDescent="0.15">
      <c r="A1120" s="97" t="str">
        <f t="shared" si="17"/>
        <v>DeKalb65-44</v>
      </c>
      <c r="B1120" s="97" t="s">
        <v>2551</v>
      </c>
      <c r="C1120" s="97" t="s">
        <v>1522</v>
      </c>
      <c r="D1120" s="97" t="s">
        <v>1487</v>
      </c>
      <c r="E1120" s="18">
        <v>115</v>
      </c>
    </row>
    <row r="1121" spans="1:5" x14ac:dyDescent="0.15">
      <c r="A1121" s="97" t="str">
        <f t="shared" si="17"/>
        <v>DeKalb65-44 Twin</v>
      </c>
      <c r="B1121" s="97" t="s">
        <v>2551</v>
      </c>
      <c r="C1121" s="97" t="s">
        <v>778</v>
      </c>
      <c r="D1121" s="97" t="s">
        <v>1487</v>
      </c>
      <c r="E1121" s="18">
        <v>115</v>
      </c>
    </row>
    <row r="1122" spans="1:5" x14ac:dyDescent="0.15">
      <c r="A1122" s="97" t="str">
        <f t="shared" si="17"/>
        <v>DeKalb65-47</v>
      </c>
      <c r="B1122" s="97" t="s">
        <v>2551</v>
      </c>
      <c r="C1122" s="97" t="s">
        <v>1523</v>
      </c>
      <c r="D1122" s="97" t="s">
        <v>1786</v>
      </c>
      <c r="E1122" s="18">
        <v>115</v>
      </c>
    </row>
    <row r="1123" spans="1:5" x14ac:dyDescent="0.15">
      <c r="A1123" s="97" t="str">
        <f t="shared" si="17"/>
        <v>DeKalb65-63</v>
      </c>
      <c r="B1123" s="97" t="s">
        <v>2551</v>
      </c>
      <c r="C1123" s="97" t="s">
        <v>2198</v>
      </c>
      <c r="D1123" s="97" t="s">
        <v>1487</v>
      </c>
      <c r="E1123" s="18">
        <v>115</v>
      </c>
    </row>
    <row r="1124" spans="1:5" x14ac:dyDescent="0.15">
      <c r="A1124" s="97" t="str">
        <f t="shared" si="17"/>
        <v>DeKalb66-21</v>
      </c>
      <c r="B1124" s="97" t="s">
        <v>2551</v>
      </c>
      <c r="C1124" s="97" t="s">
        <v>1524</v>
      </c>
      <c r="D1124" s="97" t="s">
        <v>1492</v>
      </c>
      <c r="E1124" s="18">
        <v>116</v>
      </c>
    </row>
    <row r="1125" spans="1:5" x14ac:dyDescent="0.15">
      <c r="A1125" s="97" t="str">
        <f t="shared" si="17"/>
        <v>DeKalb66-22</v>
      </c>
      <c r="B1125" s="97" t="s">
        <v>2551</v>
      </c>
      <c r="C1125" s="97" t="s">
        <v>1525</v>
      </c>
      <c r="D1125" s="97" t="s">
        <v>1786</v>
      </c>
      <c r="E1125" s="18">
        <v>116</v>
      </c>
    </row>
    <row r="1126" spans="1:5" x14ac:dyDescent="0.15">
      <c r="A1126" s="97" t="str">
        <f t="shared" si="17"/>
        <v>DeKalb66-23</v>
      </c>
      <c r="B1126" s="97" t="s">
        <v>2551</v>
      </c>
      <c r="C1126" s="97" t="s">
        <v>1526</v>
      </c>
      <c r="D1126" s="97" t="s">
        <v>1488</v>
      </c>
      <c r="E1126" s="18">
        <v>116</v>
      </c>
    </row>
    <row r="1127" spans="1:5" x14ac:dyDescent="0.15">
      <c r="A1127" s="97" t="str">
        <f t="shared" si="17"/>
        <v>DeKalb66-80</v>
      </c>
      <c r="B1127" s="97" t="s">
        <v>2551</v>
      </c>
      <c r="C1127" s="97" t="s">
        <v>1527</v>
      </c>
      <c r="D1127" s="97" t="s">
        <v>1786</v>
      </c>
      <c r="E1127" s="18">
        <v>116</v>
      </c>
    </row>
    <row r="1128" spans="1:5" x14ac:dyDescent="0.15">
      <c r="A1128" s="97" t="str">
        <f t="shared" si="17"/>
        <v>DeKalb66-96</v>
      </c>
      <c r="B1128" s="97" t="s">
        <v>2551</v>
      </c>
      <c r="C1128" s="97" t="s">
        <v>549</v>
      </c>
      <c r="D1128" s="97" t="s">
        <v>490</v>
      </c>
      <c r="E1128" s="18">
        <v>116</v>
      </c>
    </row>
    <row r="1129" spans="1:5" x14ac:dyDescent="0.15">
      <c r="A1129" s="97" t="str">
        <f t="shared" si="17"/>
        <v>DeKalb67-21</v>
      </c>
      <c r="B1129" s="97" t="s">
        <v>2551</v>
      </c>
      <c r="C1129" s="97" t="s">
        <v>779</v>
      </c>
      <c r="D1129" s="97" t="s">
        <v>780</v>
      </c>
      <c r="E1129" s="18">
        <v>117</v>
      </c>
    </row>
    <row r="1130" spans="1:5" x14ac:dyDescent="0.15">
      <c r="A1130" s="97" t="str">
        <f t="shared" si="17"/>
        <v>DeKalb67-22</v>
      </c>
      <c r="B1130" s="97" t="s">
        <v>2551</v>
      </c>
      <c r="C1130" s="97" t="s">
        <v>550</v>
      </c>
      <c r="D1130" s="97" t="s">
        <v>1786</v>
      </c>
      <c r="E1130" s="18">
        <v>117</v>
      </c>
    </row>
    <row r="1131" spans="1:5" x14ac:dyDescent="0.15">
      <c r="A1131" s="97" t="str">
        <f t="shared" si="17"/>
        <v>DeKalb67-23</v>
      </c>
      <c r="B1131" s="97" t="s">
        <v>2551</v>
      </c>
      <c r="C1131" s="97" t="s">
        <v>1528</v>
      </c>
      <c r="D1131" s="97" t="s">
        <v>1488</v>
      </c>
      <c r="E1131" s="18">
        <v>117</v>
      </c>
    </row>
    <row r="1132" spans="1:5" x14ac:dyDescent="0.15">
      <c r="A1132" s="97" t="str">
        <f t="shared" si="17"/>
        <v>DeKalb67-23 Twin</v>
      </c>
      <c r="B1132" s="97" t="s">
        <v>2551</v>
      </c>
      <c r="C1132" s="97" t="s">
        <v>781</v>
      </c>
      <c r="D1132" s="97" t="s">
        <v>1488</v>
      </c>
      <c r="E1132" s="18">
        <v>117</v>
      </c>
    </row>
    <row r="1133" spans="1:5" x14ac:dyDescent="0.15">
      <c r="A1133" s="97" t="str">
        <f t="shared" si="17"/>
        <v>DeKalb67-60</v>
      </c>
      <c r="B1133" s="97" t="s">
        <v>2551</v>
      </c>
      <c r="C1133" s="97" t="s">
        <v>1529</v>
      </c>
      <c r="D1133" s="97" t="s">
        <v>1786</v>
      </c>
      <c r="E1133" s="18">
        <v>117</v>
      </c>
    </row>
    <row r="1134" spans="1:5" x14ac:dyDescent="0.15">
      <c r="A1134" s="97" t="str">
        <f t="shared" si="17"/>
        <v>DeKalb67-86</v>
      </c>
      <c r="B1134" s="97" t="s">
        <v>2551</v>
      </c>
      <c r="C1134" s="97" t="s">
        <v>1530</v>
      </c>
      <c r="D1134" s="97" t="s">
        <v>1786</v>
      </c>
      <c r="E1134" s="18">
        <v>117</v>
      </c>
    </row>
    <row r="1135" spans="1:5" x14ac:dyDescent="0.15">
      <c r="A1135" s="97" t="str">
        <f t="shared" si="17"/>
        <v>DeKalb67-86</v>
      </c>
      <c r="B1135" s="97" t="s">
        <v>2551</v>
      </c>
      <c r="C1135" s="97" t="s">
        <v>1530</v>
      </c>
      <c r="D1135" s="97" t="s">
        <v>1786</v>
      </c>
      <c r="E1135" s="18">
        <v>117</v>
      </c>
    </row>
    <row r="1136" spans="1:5" x14ac:dyDescent="0.15">
      <c r="A1136" s="97" t="str">
        <f t="shared" si="17"/>
        <v>DeKalb67-87</v>
      </c>
      <c r="B1136" s="97" t="s">
        <v>2551</v>
      </c>
      <c r="C1136" s="97" t="s">
        <v>1531</v>
      </c>
      <c r="D1136" s="97" t="s">
        <v>1488</v>
      </c>
      <c r="E1136" s="18">
        <v>117</v>
      </c>
    </row>
    <row r="1137" spans="1:5" x14ac:dyDescent="0.15">
      <c r="A1137" s="97" t="str">
        <f t="shared" si="17"/>
        <v>DeKalb67-88</v>
      </c>
      <c r="B1137" s="97" t="s">
        <v>2551</v>
      </c>
      <c r="C1137" s="97" t="s">
        <v>782</v>
      </c>
      <c r="D1137" s="97" t="s">
        <v>780</v>
      </c>
      <c r="E1137" s="18">
        <v>117</v>
      </c>
    </row>
    <row r="1138" spans="1:5" x14ac:dyDescent="0.15">
      <c r="A1138" s="97" t="str">
        <f t="shared" si="17"/>
        <v>DeKalb68-05</v>
      </c>
      <c r="B1138" s="97" t="s">
        <v>2551</v>
      </c>
      <c r="C1138" s="97" t="s">
        <v>551</v>
      </c>
      <c r="D1138" s="97" t="s">
        <v>490</v>
      </c>
      <c r="E1138" s="18">
        <v>118</v>
      </c>
    </row>
    <row r="1139" spans="1:5" x14ac:dyDescent="0.15">
      <c r="A1139" s="97" t="str">
        <f t="shared" si="17"/>
        <v>DeKalb68-06</v>
      </c>
      <c r="B1139" s="97" t="s">
        <v>2551</v>
      </c>
      <c r="C1139" s="97" t="s">
        <v>2199</v>
      </c>
      <c r="D1139" s="97" t="s">
        <v>1488</v>
      </c>
      <c r="E1139" s="18">
        <v>118</v>
      </c>
    </row>
    <row r="1140" spans="1:5" x14ac:dyDescent="0.15">
      <c r="A1140" s="97" t="str">
        <f t="shared" si="17"/>
        <v>DeKalb68-06 CK</v>
      </c>
      <c r="B1140" s="97" t="s">
        <v>2551</v>
      </c>
      <c r="C1140" s="97" t="s">
        <v>783</v>
      </c>
      <c r="D1140" s="97" t="s">
        <v>1488</v>
      </c>
      <c r="E1140" s="18">
        <v>118</v>
      </c>
    </row>
    <row r="1141" spans="1:5" x14ac:dyDescent="0.15">
      <c r="A1141" s="97" t="str">
        <f t="shared" si="17"/>
        <v>DeKalb69-40</v>
      </c>
      <c r="B1141" s="97" t="s">
        <v>2551</v>
      </c>
      <c r="C1141" s="97" t="s">
        <v>1532</v>
      </c>
      <c r="D1141" s="97" t="s">
        <v>1487</v>
      </c>
      <c r="E1141" s="18">
        <v>119</v>
      </c>
    </row>
    <row r="1142" spans="1:5" x14ac:dyDescent="0.15">
      <c r="A1142" s="97" t="str">
        <f t="shared" si="17"/>
        <v>DeKalb69-43</v>
      </c>
      <c r="B1142" s="97" t="s">
        <v>2551</v>
      </c>
      <c r="C1142" s="97" t="s">
        <v>1533</v>
      </c>
      <c r="D1142" s="97" t="s">
        <v>1786</v>
      </c>
      <c r="E1142" s="18">
        <v>119</v>
      </c>
    </row>
    <row r="1143" spans="1:5" x14ac:dyDescent="0.15">
      <c r="A1143" s="97" t="str">
        <f t="shared" si="17"/>
        <v>DeKalb69-44</v>
      </c>
      <c r="B1143" s="97" t="s">
        <v>2551</v>
      </c>
      <c r="C1143" s="97" t="s">
        <v>1534</v>
      </c>
      <c r="D1143" s="97" t="s">
        <v>1488</v>
      </c>
      <c r="E1143" s="18">
        <v>119</v>
      </c>
    </row>
    <row r="1144" spans="1:5" x14ac:dyDescent="0.15">
      <c r="A1144" s="97" t="str">
        <f t="shared" si="17"/>
        <v>DeKalb69-71</v>
      </c>
      <c r="B1144" s="97" t="s">
        <v>2551</v>
      </c>
      <c r="C1144" s="97" t="s">
        <v>2822</v>
      </c>
      <c r="D1144" s="97" t="s">
        <v>1488</v>
      </c>
      <c r="E1144" s="18">
        <v>119</v>
      </c>
    </row>
    <row r="1145" spans="1:5" x14ac:dyDescent="0.15">
      <c r="A1145" s="97" t="str">
        <f t="shared" si="17"/>
        <v>DeKalb69-72</v>
      </c>
      <c r="B1145" s="97" t="s">
        <v>2551</v>
      </c>
      <c r="C1145" s="97" t="s">
        <v>1504</v>
      </c>
      <c r="D1145" s="97" t="s">
        <v>1786</v>
      </c>
      <c r="E1145" s="18">
        <v>119</v>
      </c>
    </row>
    <row r="1146" spans="1:5" x14ac:dyDescent="0.15">
      <c r="A1146" s="97" t="str">
        <f t="shared" si="17"/>
        <v>DeKalbCK 63-42</v>
      </c>
      <c r="B1146" s="97" t="s">
        <v>2551</v>
      </c>
      <c r="C1146" s="97" t="s">
        <v>397</v>
      </c>
      <c r="D1146" s="97" t="s">
        <v>1487</v>
      </c>
      <c r="E1146" s="18">
        <v>113</v>
      </c>
    </row>
    <row r="1147" spans="1:5" x14ac:dyDescent="0.15">
      <c r="A1147" s="97" t="str">
        <f t="shared" si="17"/>
        <v>DeKalbHP 62-54</v>
      </c>
      <c r="B1147" s="97" t="s">
        <v>2551</v>
      </c>
      <c r="C1147" s="97" t="s">
        <v>784</v>
      </c>
      <c r="D1147" s="97" t="s">
        <v>1487</v>
      </c>
      <c r="E1147" s="18">
        <v>112</v>
      </c>
    </row>
    <row r="1148" spans="1:5" x14ac:dyDescent="0.15">
      <c r="A1148" s="97" t="str">
        <f t="shared" si="17"/>
        <v>DeKalbSI 63-42</v>
      </c>
      <c r="B1148" s="97" t="s">
        <v>2551</v>
      </c>
      <c r="C1148" s="97" t="s">
        <v>398</v>
      </c>
      <c r="D1148" s="97" t="s">
        <v>1487</v>
      </c>
      <c r="E1148" s="18">
        <v>113</v>
      </c>
    </row>
    <row r="1149" spans="1:5" x14ac:dyDescent="0.15">
      <c r="A1149" s="97" t="str">
        <f t="shared" si="17"/>
        <v>Dyna Gro4680</v>
      </c>
      <c r="B1149" s="97" t="s">
        <v>552</v>
      </c>
      <c r="C1149" s="97" t="s">
        <v>553</v>
      </c>
      <c r="D1149" s="97" t="s">
        <v>2641</v>
      </c>
      <c r="E1149" s="18">
        <v>105</v>
      </c>
    </row>
    <row r="1150" spans="1:5" x14ac:dyDescent="0.15">
      <c r="A1150" s="97" t="str">
        <f t="shared" si="17"/>
        <v>Dyna Gro54T42</v>
      </c>
      <c r="B1150" s="97" t="s">
        <v>552</v>
      </c>
      <c r="C1150" s="97" t="s">
        <v>554</v>
      </c>
      <c r="D1150" s="97" t="s">
        <v>1490</v>
      </c>
      <c r="E1150" s="18">
        <v>101</v>
      </c>
    </row>
    <row r="1151" spans="1:5" x14ac:dyDescent="0.15">
      <c r="A1151" s="97" t="str">
        <f t="shared" si="17"/>
        <v>Dyna Gro55R10</v>
      </c>
      <c r="B1151" s="97" t="s">
        <v>552</v>
      </c>
      <c r="C1151" s="97" t="s">
        <v>555</v>
      </c>
      <c r="D1151" s="97" t="s">
        <v>1789</v>
      </c>
      <c r="E1151" s="18">
        <v>101</v>
      </c>
    </row>
    <row r="1152" spans="1:5" x14ac:dyDescent="0.15">
      <c r="A1152" s="97" t="str">
        <f t="shared" si="17"/>
        <v>Dyna Gro56K60</v>
      </c>
      <c r="B1152" s="97" t="s">
        <v>552</v>
      </c>
      <c r="C1152" s="97" t="s">
        <v>556</v>
      </c>
      <c r="D1152" s="97" t="s">
        <v>1788</v>
      </c>
      <c r="E1152" s="18">
        <v>108</v>
      </c>
    </row>
    <row r="1153" spans="1:5" x14ac:dyDescent="0.15">
      <c r="A1153" s="97" t="str">
        <f t="shared" si="17"/>
        <v>Dyna Gro56R60</v>
      </c>
      <c r="B1153" s="97" t="s">
        <v>552</v>
      </c>
      <c r="C1153" s="97" t="s">
        <v>557</v>
      </c>
      <c r="D1153" s="97" t="s">
        <v>1789</v>
      </c>
      <c r="E1153" s="18">
        <v>108</v>
      </c>
    </row>
    <row r="1154" spans="1:5" x14ac:dyDescent="0.15">
      <c r="A1154" s="97" t="str">
        <f t="shared" ref="A1154:A1217" si="18">B1154&amp;C1154</f>
        <v>Dyna Gro57K83</v>
      </c>
      <c r="B1154" s="97" t="s">
        <v>552</v>
      </c>
      <c r="C1154" s="97" t="s">
        <v>558</v>
      </c>
      <c r="D1154" s="97" t="s">
        <v>1786</v>
      </c>
      <c r="E1154" s="18">
        <v>112</v>
      </c>
    </row>
    <row r="1155" spans="1:5" x14ac:dyDescent="0.15">
      <c r="A1155" s="97" t="str">
        <f t="shared" si="18"/>
        <v>Exsegen312</v>
      </c>
      <c r="B1155" s="97" t="s">
        <v>143</v>
      </c>
      <c r="C1155" s="97" t="s">
        <v>144</v>
      </c>
      <c r="D1155" s="97" t="s">
        <v>2641</v>
      </c>
    </row>
    <row r="1156" spans="1:5" x14ac:dyDescent="0.15">
      <c r="A1156" s="97" t="str">
        <f t="shared" si="18"/>
        <v>Exsegen414</v>
      </c>
      <c r="B1156" s="97" t="s">
        <v>143</v>
      </c>
      <c r="C1156" s="97" t="s">
        <v>145</v>
      </c>
      <c r="D1156" s="97" t="s">
        <v>2641</v>
      </c>
    </row>
    <row r="1157" spans="1:5" x14ac:dyDescent="0.15">
      <c r="A1157" s="97" t="str">
        <f t="shared" si="18"/>
        <v>Exsegen518</v>
      </c>
      <c r="B1157" s="97" t="s">
        <v>143</v>
      </c>
      <c r="C1157" s="97" t="s">
        <v>2453</v>
      </c>
      <c r="D1157" s="97" t="s">
        <v>2641</v>
      </c>
    </row>
    <row r="1158" spans="1:5" x14ac:dyDescent="0.15">
      <c r="A1158" s="97" t="str">
        <f t="shared" si="18"/>
        <v>Farm Advantage5711</v>
      </c>
      <c r="B1158" s="97" t="s">
        <v>785</v>
      </c>
      <c r="C1158" s="97" t="s">
        <v>786</v>
      </c>
      <c r="D1158" s="97" t="s">
        <v>1485</v>
      </c>
      <c r="E1158" s="18">
        <v>112</v>
      </c>
    </row>
    <row r="1159" spans="1:5" x14ac:dyDescent="0.15">
      <c r="A1159" s="97" t="str">
        <f t="shared" si="18"/>
        <v>Fielders Choice6520</v>
      </c>
      <c r="B1159" s="97" t="s">
        <v>787</v>
      </c>
      <c r="C1159" s="97" t="s">
        <v>788</v>
      </c>
      <c r="D1159" s="97" t="s">
        <v>1487</v>
      </c>
      <c r="E1159" s="18">
        <v>98</v>
      </c>
    </row>
    <row r="1160" spans="1:5" x14ac:dyDescent="0.15">
      <c r="A1160" s="97" t="str">
        <f t="shared" si="18"/>
        <v>Fielders Choice6583</v>
      </c>
      <c r="B1160" s="97" t="s">
        <v>787</v>
      </c>
      <c r="C1160" s="97" t="s">
        <v>789</v>
      </c>
      <c r="D1160" s="97" t="s">
        <v>1487</v>
      </c>
      <c r="E1160" s="18">
        <v>102</v>
      </c>
    </row>
    <row r="1161" spans="1:5" x14ac:dyDescent="0.15">
      <c r="A1161" s="97" t="str">
        <f t="shared" si="18"/>
        <v>Fielders Choice6676</v>
      </c>
      <c r="B1161" s="97" t="s">
        <v>787</v>
      </c>
      <c r="C1161" s="97" t="s">
        <v>790</v>
      </c>
      <c r="D1161" s="97" t="s">
        <v>1487</v>
      </c>
      <c r="E1161" s="18">
        <v>106</v>
      </c>
    </row>
    <row r="1162" spans="1:5" x14ac:dyDescent="0.15">
      <c r="A1162" s="97" t="str">
        <f t="shared" si="18"/>
        <v>Fielders Choice6720</v>
      </c>
      <c r="B1162" s="97" t="s">
        <v>787</v>
      </c>
      <c r="C1162" s="97" t="s">
        <v>791</v>
      </c>
      <c r="D1162" s="97" t="s">
        <v>1487</v>
      </c>
      <c r="E1162" s="18">
        <v>108</v>
      </c>
    </row>
    <row r="1163" spans="1:5" x14ac:dyDescent="0.15">
      <c r="A1163" s="97" t="str">
        <f t="shared" si="18"/>
        <v>Fielders Choice6787</v>
      </c>
      <c r="B1163" s="97" t="s">
        <v>787</v>
      </c>
      <c r="C1163" s="97" t="s">
        <v>792</v>
      </c>
      <c r="D1163" s="97" t="s">
        <v>1486</v>
      </c>
      <c r="E1163" s="18">
        <v>112</v>
      </c>
    </row>
    <row r="1164" spans="1:5" x14ac:dyDescent="0.15">
      <c r="A1164" s="97" t="str">
        <f t="shared" si="18"/>
        <v>Fielders Choice6820</v>
      </c>
      <c r="B1164" s="97" t="s">
        <v>787</v>
      </c>
      <c r="C1164" s="97" t="s">
        <v>793</v>
      </c>
      <c r="D1164" s="97" t="s">
        <v>1487</v>
      </c>
      <c r="E1164" s="18">
        <v>113</v>
      </c>
    </row>
    <row r="1165" spans="1:5" x14ac:dyDescent="0.15">
      <c r="A1165" s="97" t="str">
        <f t="shared" si="18"/>
        <v>Fielders Choice6834VT3</v>
      </c>
      <c r="B1165" s="97" t="s">
        <v>787</v>
      </c>
      <c r="C1165" s="97" t="s">
        <v>794</v>
      </c>
      <c r="D1165" s="97" t="s">
        <v>1487</v>
      </c>
      <c r="E1165" s="18">
        <v>114</v>
      </c>
    </row>
    <row r="1166" spans="1:5" x14ac:dyDescent="0.15">
      <c r="A1166" s="97" t="str">
        <f t="shared" si="18"/>
        <v>Fielders ChoiceNG6520</v>
      </c>
      <c r="B1166" s="97" t="s">
        <v>787</v>
      </c>
      <c r="C1166" s="97" t="s">
        <v>795</v>
      </c>
      <c r="D1166" s="97" t="s">
        <v>1487</v>
      </c>
      <c r="E1166" s="18">
        <v>98</v>
      </c>
    </row>
    <row r="1167" spans="1:5" x14ac:dyDescent="0.15">
      <c r="A1167" s="97" t="str">
        <f t="shared" si="18"/>
        <v>Fielders ChoiceNG6583</v>
      </c>
      <c r="B1167" s="97" t="s">
        <v>787</v>
      </c>
      <c r="C1167" s="97" t="s">
        <v>796</v>
      </c>
      <c r="D1167" s="97" t="s">
        <v>1487</v>
      </c>
      <c r="E1167" s="18">
        <v>102</v>
      </c>
    </row>
    <row r="1168" spans="1:5" x14ac:dyDescent="0.15">
      <c r="A1168" s="97" t="str">
        <f t="shared" si="18"/>
        <v>Fielders ChoiceNG6676</v>
      </c>
      <c r="B1168" s="97" t="s">
        <v>787</v>
      </c>
      <c r="C1168" s="97" t="s">
        <v>797</v>
      </c>
      <c r="D1168" s="97" t="s">
        <v>1487</v>
      </c>
      <c r="E1168" s="18">
        <v>106</v>
      </c>
    </row>
    <row r="1169" spans="1:5" x14ac:dyDescent="0.15">
      <c r="A1169" s="97" t="str">
        <f t="shared" si="18"/>
        <v>Fielders ChoiceNG6686</v>
      </c>
      <c r="B1169" s="97" t="s">
        <v>787</v>
      </c>
      <c r="C1169" s="97" t="s">
        <v>798</v>
      </c>
      <c r="D1169" s="97" t="s">
        <v>1487</v>
      </c>
      <c r="E1169" s="18">
        <v>107</v>
      </c>
    </row>
    <row r="1170" spans="1:5" x14ac:dyDescent="0.15">
      <c r="A1170" s="97" t="str">
        <f t="shared" si="18"/>
        <v>Fielders ChoiceNG6691</v>
      </c>
      <c r="B1170" s="97" t="s">
        <v>787</v>
      </c>
      <c r="C1170" s="97" t="s">
        <v>799</v>
      </c>
      <c r="D1170" s="97" t="s">
        <v>1786</v>
      </c>
      <c r="E1170" s="18">
        <v>107</v>
      </c>
    </row>
    <row r="1171" spans="1:5" x14ac:dyDescent="0.15">
      <c r="A1171" s="97" t="str">
        <f t="shared" si="18"/>
        <v>Fielders ChoiceNG6720</v>
      </c>
      <c r="B1171" s="97" t="s">
        <v>787</v>
      </c>
      <c r="C1171" s="97" t="s">
        <v>800</v>
      </c>
      <c r="D1171" s="97" t="s">
        <v>1487</v>
      </c>
      <c r="E1171" s="18">
        <v>108</v>
      </c>
    </row>
    <row r="1172" spans="1:5" x14ac:dyDescent="0.15">
      <c r="A1172" s="97" t="str">
        <f t="shared" si="18"/>
        <v>Fielders ChoiceNG6723</v>
      </c>
      <c r="B1172" s="97" t="s">
        <v>787</v>
      </c>
      <c r="C1172" s="97" t="s">
        <v>801</v>
      </c>
      <c r="D1172" s="97" t="s">
        <v>1487</v>
      </c>
      <c r="E1172" s="18">
        <v>110</v>
      </c>
    </row>
    <row r="1173" spans="1:5" x14ac:dyDescent="0.15">
      <c r="A1173" s="97" t="str">
        <f t="shared" si="18"/>
        <v>Fielders ChoiceNG6781</v>
      </c>
      <c r="B1173" s="97" t="s">
        <v>787</v>
      </c>
      <c r="C1173" s="97" t="s">
        <v>802</v>
      </c>
      <c r="D1173" s="97" t="s">
        <v>1486</v>
      </c>
      <c r="E1173" s="18">
        <v>111</v>
      </c>
    </row>
    <row r="1174" spans="1:5" x14ac:dyDescent="0.15">
      <c r="A1174" s="97" t="str">
        <f t="shared" si="18"/>
        <v>Fielders ChoiceNG6783</v>
      </c>
      <c r="B1174" s="97" t="s">
        <v>787</v>
      </c>
      <c r="C1174" s="97" t="s">
        <v>803</v>
      </c>
      <c r="D1174" s="97" t="s">
        <v>1487</v>
      </c>
      <c r="E1174" s="18">
        <v>111</v>
      </c>
    </row>
    <row r="1175" spans="1:5" x14ac:dyDescent="0.15">
      <c r="A1175" s="97" t="str">
        <f t="shared" si="18"/>
        <v>Fielders ChoiceNG6787</v>
      </c>
      <c r="B1175" s="97" t="s">
        <v>787</v>
      </c>
      <c r="C1175" s="97" t="s">
        <v>804</v>
      </c>
      <c r="D1175" s="97" t="s">
        <v>1486</v>
      </c>
      <c r="E1175" s="18">
        <v>112</v>
      </c>
    </row>
    <row r="1176" spans="1:5" x14ac:dyDescent="0.15">
      <c r="A1176" s="97" t="str">
        <f t="shared" si="18"/>
        <v>Fielders ChoiceNG6793</v>
      </c>
      <c r="B1176" s="97" t="s">
        <v>787</v>
      </c>
      <c r="C1176" s="97" t="s">
        <v>805</v>
      </c>
      <c r="D1176" s="97" t="s">
        <v>1487</v>
      </c>
      <c r="E1176" s="18">
        <v>112</v>
      </c>
    </row>
    <row r="1177" spans="1:5" x14ac:dyDescent="0.15">
      <c r="A1177" s="97" t="str">
        <f t="shared" si="18"/>
        <v>Fielders ChoiceNG6820</v>
      </c>
      <c r="B1177" s="97" t="s">
        <v>787</v>
      </c>
      <c r="C1177" s="97" t="s">
        <v>806</v>
      </c>
      <c r="D1177" s="97" t="s">
        <v>1786</v>
      </c>
      <c r="E1177" s="18">
        <v>113</v>
      </c>
    </row>
    <row r="1178" spans="1:5" x14ac:dyDescent="0.15">
      <c r="A1178" s="97" t="str">
        <f t="shared" si="18"/>
        <v>Fontanelle5T128</v>
      </c>
      <c r="B1178" s="97" t="s">
        <v>1460</v>
      </c>
      <c r="C1178" s="97" t="s">
        <v>807</v>
      </c>
      <c r="D1178" s="97" t="s">
        <v>1487</v>
      </c>
      <c r="E1178" s="18">
        <v>101</v>
      </c>
    </row>
    <row r="1179" spans="1:5" x14ac:dyDescent="0.15">
      <c r="A1179" s="97" t="str">
        <f t="shared" si="18"/>
        <v>Fontanelle5T429</v>
      </c>
      <c r="B1179" s="97" t="s">
        <v>1460</v>
      </c>
      <c r="C1179" s="97" t="s">
        <v>808</v>
      </c>
      <c r="D1179" s="97" t="s">
        <v>1487</v>
      </c>
      <c r="E1179" s="18">
        <v>102</v>
      </c>
    </row>
    <row r="1180" spans="1:5" x14ac:dyDescent="0.15">
      <c r="A1180" s="97" t="str">
        <f t="shared" si="18"/>
        <v>Fontanelle7T231</v>
      </c>
      <c r="B1180" s="97" t="s">
        <v>1460</v>
      </c>
      <c r="C1180" s="97" t="s">
        <v>2289</v>
      </c>
      <c r="D1180" s="97" t="s">
        <v>1487</v>
      </c>
      <c r="E1180" s="18">
        <v>110</v>
      </c>
    </row>
    <row r="1181" spans="1:5" x14ac:dyDescent="0.15">
      <c r="A1181" s="97" t="str">
        <f t="shared" si="18"/>
        <v>Fontanelle8T266</v>
      </c>
      <c r="B1181" s="97" t="s">
        <v>1460</v>
      </c>
      <c r="C1181" s="97" t="s">
        <v>2291</v>
      </c>
      <c r="D1181" s="97" t="s">
        <v>1487</v>
      </c>
      <c r="E1181" s="18">
        <v>113</v>
      </c>
    </row>
    <row r="1182" spans="1:5" x14ac:dyDescent="0.15">
      <c r="A1182" s="97" t="str">
        <f t="shared" si="18"/>
        <v>Fontanelle8T416</v>
      </c>
      <c r="B1182" s="97" t="s">
        <v>1460</v>
      </c>
      <c r="C1182" s="97" t="s">
        <v>2200</v>
      </c>
      <c r="D1182" s="97" t="s">
        <v>1487</v>
      </c>
      <c r="E1182" s="18">
        <v>114</v>
      </c>
    </row>
    <row r="1183" spans="1:5" x14ac:dyDescent="0.15">
      <c r="A1183" s="97" t="str">
        <f t="shared" si="18"/>
        <v>Fontenelle6T266</v>
      </c>
      <c r="B1183" s="97" t="s">
        <v>809</v>
      </c>
      <c r="C1183" s="97" t="s">
        <v>810</v>
      </c>
      <c r="D1183" s="97" t="s">
        <v>1487</v>
      </c>
      <c r="E1183" s="18">
        <v>105</v>
      </c>
    </row>
    <row r="1184" spans="1:5" x14ac:dyDescent="0.15">
      <c r="A1184" s="97" t="str">
        <f t="shared" si="18"/>
        <v>Fontenelle8T266</v>
      </c>
      <c r="B1184" s="97" t="s">
        <v>809</v>
      </c>
      <c r="C1184" s="97" t="s">
        <v>2291</v>
      </c>
      <c r="D1184" s="97" t="s">
        <v>1487</v>
      </c>
      <c r="E1184" s="18">
        <v>111</v>
      </c>
    </row>
    <row r="1185" spans="1:5" x14ac:dyDescent="0.15">
      <c r="A1185" s="97" t="str">
        <f t="shared" si="18"/>
        <v>Fontenelle8T266</v>
      </c>
      <c r="B1185" s="97" t="s">
        <v>809</v>
      </c>
      <c r="C1185" s="97" t="s">
        <v>2291</v>
      </c>
      <c r="D1185" s="97" t="s">
        <v>1487</v>
      </c>
      <c r="E1185" s="18">
        <v>113</v>
      </c>
    </row>
    <row r="1186" spans="1:5" x14ac:dyDescent="0.15">
      <c r="A1186" s="97" t="str">
        <f t="shared" si="18"/>
        <v>FS3585RR</v>
      </c>
      <c r="B1186" s="97" t="s">
        <v>2874</v>
      </c>
      <c r="C1186" s="97" t="s">
        <v>2969</v>
      </c>
      <c r="D1186" s="97" t="s">
        <v>1786</v>
      </c>
      <c r="E1186" s="18">
        <v>97</v>
      </c>
    </row>
    <row r="1187" spans="1:5" x14ac:dyDescent="0.15">
      <c r="A1187" s="97" t="str">
        <f t="shared" si="18"/>
        <v>FS4128RR/YGCB</v>
      </c>
      <c r="B1187" s="97" t="s">
        <v>2874</v>
      </c>
      <c r="C1187" s="97" t="s">
        <v>2970</v>
      </c>
      <c r="D1187" s="97" t="s">
        <v>1488</v>
      </c>
      <c r="E1187" s="18">
        <v>102</v>
      </c>
    </row>
    <row r="1188" spans="1:5" x14ac:dyDescent="0.15">
      <c r="A1188" s="97" t="str">
        <f t="shared" si="18"/>
        <v>FS4148RR</v>
      </c>
      <c r="B1188" s="97" t="s">
        <v>2874</v>
      </c>
      <c r="C1188" s="97" t="s">
        <v>2971</v>
      </c>
      <c r="D1188" s="97" t="s">
        <v>1786</v>
      </c>
      <c r="E1188" s="18">
        <v>101</v>
      </c>
    </row>
    <row r="1189" spans="1:5" x14ac:dyDescent="0.15">
      <c r="A1189" s="97" t="str">
        <f t="shared" si="18"/>
        <v>FS4148RR/YGPL</v>
      </c>
      <c r="B1189" s="97" t="s">
        <v>2874</v>
      </c>
      <c r="C1189" s="97" t="s">
        <v>2972</v>
      </c>
      <c r="D1189" s="97" t="s">
        <v>1486</v>
      </c>
      <c r="E1189" s="18">
        <v>102</v>
      </c>
    </row>
    <row r="1190" spans="1:5" x14ac:dyDescent="0.15">
      <c r="A1190" s="97" t="str">
        <f t="shared" si="18"/>
        <v>FS4168RR/YGCB</v>
      </c>
      <c r="B1190" s="97" t="s">
        <v>2874</v>
      </c>
      <c r="C1190" s="97" t="s">
        <v>2973</v>
      </c>
      <c r="D1190" s="97" t="s">
        <v>1488</v>
      </c>
      <c r="E1190" s="18">
        <v>101</v>
      </c>
    </row>
    <row r="1191" spans="1:5" x14ac:dyDescent="0.15">
      <c r="A1191" s="97" t="str">
        <f t="shared" si="18"/>
        <v>FS4187RR/YGRW</v>
      </c>
      <c r="B1191" s="97" t="s">
        <v>2874</v>
      </c>
      <c r="C1191" s="97" t="s">
        <v>2974</v>
      </c>
      <c r="D1191" s="97" t="s">
        <v>1489</v>
      </c>
      <c r="E1191" s="18">
        <v>101</v>
      </c>
    </row>
    <row r="1192" spans="1:5" x14ac:dyDescent="0.15">
      <c r="A1192" s="97" t="str">
        <f t="shared" si="18"/>
        <v>FS4189VT3</v>
      </c>
      <c r="B1192" s="97" t="s">
        <v>2874</v>
      </c>
      <c r="C1192" s="97" t="s">
        <v>2975</v>
      </c>
      <c r="D1192" s="97" t="s">
        <v>1487</v>
      </c>
      <c r="E1192" s="18">
        <v>101</v>
      </c>
    </row>
    <row r="1193" spans="1:5" x14ac:dyDescent="0.15">
      <c r="A1193" s="97" t="str">
        <f t="shared" si="18"/>
        <v>FS4238RR/HX1/LL</v>
      </c>
      <c r="B1193" s="97" t="s">
        <v>2874</v>
      </c>
      <c r="C1193" s="97" t="s">
        <v>2976</v>
      </c>
      <c r="D1193" s="97" t="s">
        <v>1490</v>
      </c>
      <c r="E1193" s="18">
        <v>102</v>
      </c>
    </row>
    <row r="1194" spans="1:5" x14ac:dyDescent="0.15">
      <c r="A1194" s="97" t="str">
        <f t="shared" si="18"/>
        <v>FS4368RR/HX1/LL</v>
      </c>
      <c r="B1194" s="97" t="s">
        <v>2874</v>
      </c>
      <c r="C1194" s="97" t="s">
        <v>2977</v>
      </c>
      <c r="D1194" s="97" t="s">
        <v>1490</v>
      </c>
      <c r="E1194" s="18">
        <v>102</v>
      </c>
    </row>
    <row r="1195" spans="1:5" x14ac:dyDescent="0.15">
      <c r="A1195" s="97" t="str">
        <f t="shared" si="18"/>
        <v>FS4369HXT/LL</v>
      </c>
      <c r="B1195" s="97" t="s">
        <v>2874</v>
      </c>
      <c r="C1195" s="97" t="s">
        <v>2978</v>
      </c>
      <c r="D1195" s="97" t="s">
        <v>1788</v>
      </c>
      <c r="E1195" s="18">
        <v>102</v>
      </c>
    </row>
    <row r="1196" spans="1:5" x14ac:dyDescent="0.15">
      <c r="A1196" s="97" t="str">
        <f t="shared" si="18"/>
        <v>FS4458RR</v>
      </c>
      <c r="B1196" s="97" t="s">
        <v>2874</v>
      </c>
      <c r="C1196" s="97" t="s">
        <v>2979</v>
      </c>
      <c r="D1196" s="97" t="s">
        <v>1786</v>
      </c>
      <c r="E1196" s="18">
        <v>103</v>
      </c>
    </row>
    <row r="1197" spans="1:5" x14ac:dyDescent="0.15">
      <c r="A1197" s="97" t="str">
        <f t="shared" si="18"/>
        <v>FS4475YGCB</v>
      </c>
      <c r="B1197" s="97" t="s">
        <v>2874</v>
      </c>
      <c r="C1197" s="97" t="s">
        <v>2980</v>
      </c>
      <c r="D1197" s="97" t="s">
        <v>1492</v>
      </c>
      <c r="E1197" s="18">
        <v>104</v>
      </c>
    </row>
    <row r="1198" spans="1:5" x14ac:dyDescent="0.15">
      <c r="A1198" s="97" t="str">
        <f t="shared" si="18"/>
        <v>FS4478RR/YGCB</v>
      </c>
      <c r="B1198" s="97" t="s">
        <v>2874</v>
      </c>
      <c r="C1198" s="97" t="s">
        <v>2981</v>
      </c>
      <c r="D1198" s="97" t="s">
        <v>1488</v>
      </c>
      <c r="E1198" s="18">
        <v>104</v>
      </c>
    </row>
    <row r="1199" spans="1:5" x14ac:dyDescent="0.15">
      <c r="A1199" s="97" t="str">
        <f t="shared" si="18"/>
        <v>FS4488RR/YGPL</v>
      </c>
      <c r="B1199" s="97" t="s">
        <v>2874</v>
      </c>
      <c r="C1199" s="97" t="s">
        <v>2982</v>
      </c>
      <c r="D1199" s="97" t="s">
        <v>1486</v>
      </c>
      <c r="E1199" s="18">
        <v>104</v>
      </c>
    </row>
    <row r="1200" spans="1:5" x14ac:dyDescent="0.15">
      <c r="A1200" s="97" t="str">
        <f t="shared" si="18"/>
        <v>FS47S33</v>
      </c>
      <c r="B1200" s="97" t="s">
        <v>2874</v>
      </c>
      <c r="C1200" s="97" t="s">
        <v>2983</v>
      </c>
      <c r="D1200" s="97" t="s">
        <v>1486</v>
      </c>
      <c r="E1200" s="18">
        <v>97</v>
      </c>
    </row>
    <row r="1201" spans="1:5" x14ac:dyDescent="0.15">
      <c r="A1201" s="97" t="str">
        <f t="shared" si="18"/>
        <v>FS49SV3</v>
      </c>
      <c r="B1201" s="97" t="s">
        <v>2874</v>
      </c>
      <c r="C1201" s="97" t="s">
        <v>811</v>
      </c>
      <c r="D1201" s="97" t="s">
        <v>1487</v>
      </c>
      <c r="E1201" s="18">
        <v>99</v>
      </c>
    </row>
    <row r="1202" spans="1:5" x14ac:dyDescent="0.15">
      <c r="A1202" s="97" t="str">
        <f t="shared" si="18"/>
        <v>FS49SV3</v>
      </c>
      <c r="B1202" s="97" t="s">
        <v>2874</v>
      </c>
      <c r="C1202" s="97" t="s">
        <v>811</v>
      </c>
      <c r="D1202" s="97" t="s">
        <v>1487</v>
      </c>
      <c r="E1202" s="18">
        <v>99</v>
      </c>
    </row>
    <row r="1203" spans="1:5" x14ac:dyDescent="0.15">
      <c r="A1203" s="97" t="str">
        <f t="shared" si="18"/>
        <v>FS5087RR</v>
      </c>
      <c r="B1203" s="97" t="s">
        <v>2874</v>
      </c>
      <c r="C1203" s="97" t="s">
        <v>2984</v>
      </c>
      <c r="D1203" s="97" t="s">
        <v>1786</v>
      </c>
      <c r="E1203" s="18">
        <v>105</v>
      </c>
    </row>
    <row r="1204" spans="1:5" x14ac:dyDescent="0.15">
      <c r="A1204" s="97" t="str">
        <f t="shared" si="18"/>
        <v>FS5097RR/YGCB</v>
      </c>
      <c r="B1204" s="97" t="s">
        <v>2874</v>
      </c>
      <c r="C1204" s="97" t="s">
        <v>2985</v>
      </c>
      <c r="D1204" s="97" t="s">
        <v>1488</v>
      </c>
      <c r="E1204" s="18">
        <v>105</v>
      </c>
    </row>
    <row r="1205" spans="1:5" x14ac:dyDescent="0.15">
      <c r="A1205" s="97" t="str">
        <f t="shared" si="18"/>
        <v>FS5197RR/YGPL</v>
      </c>
      <c r="B1205" s="97" t="s">
        <v>2874</v>
      </c>
      <c r="C1205" s="97" t="s">
        <v>2986</v>
      </c>
      <c r="D1205" s="97" t="s">
        <v>1486</v>
      </c>
      <c r="E1205" s="18">
        <v>105</v>
      </c>
    </row>
    <row r="1206" spans="1:5" x14ac:dyDescent="0.15">
      <c r="A1206" s="97" t="str">
        <f t="shared" si="18"/>
        <v>FS51SV3</v>
      </c>
      <c r="B1206" s="97" t="s">
        <v>2874</v>
      </c>
      <c r="C1206" s="97" t="s">
        <v>559</v>
      </c>
      <c r="D1206" s="97" t="s">
        <v>1487</v>
      </c>
      <c r="E1206" s="18">
        <v>101</v>
      </c>
    </row>
    <row r="1207" spans="1:5" x14ac:dyDescent="0.15">
      <c r="A1207" s="97" t="str">
        <f t="shared" si="18"/>
        <v>FS53SV3</v>
      </c>
      <c r="B1207" s="97" t="s">
        <v>2874</v>
      </c>
      <c r="C1207" s="97" t="s">
        <v>812</v>
      </c>
      <c r="D1207" s="97" t="s">
        <v>1487</v>
      </c>
      <c r="E1207" s="18">
        <v>103</v>
      </c>
    </row>
    <row r="1208" spans="1:5" x14ac:dyDescent="0.15">
      <c r="A1208" s="97" t="str">
        <f t="shared" si="18"/>
        <v>FS54SV3</v>
      </c>
      <c r="B1208" s="97" t="s">
        <v>2874</v>
      </c>
      <c r="C1208" s="97" t="s">
        <v>560</v>
      </c>
      <c r="D1208" s="97" t="s">
        <v>1487</v>
      </c>
      <c r="E1208" s="18">
        <v>104</v>
      </c>
    </row>
    <row r="1209" spans="1:5" x14ac:dyDescent="0.15">
      <c r="A1209" s="97" t="str">
        <f t="shared" si="18"/>
        <v>FS54SV4</v>
      </c>
      <c r="B1209" s="97" t="s">
        <v>2874</v>
      </c>
      <c r="C1209" s="97" t="s">
        <v>561</v>
      </c>
      <c r="D1209" s="97" t="s">
        <v>490</v>
      </c>
      <c r="E1209" s="18">
        <v>104</v>
      </c>
    </row>
    <row r="1210" spans="1:5" x14ac:dyDescent="0.15">
      <c r="A1210" s="97" t="str">
        <f t="shared" si="18"/>
        <v>FS5518RR</v>
      </c>
      <c r="B1210" s="97" t="s">
        <v>2874</v>
      </c>
      <c r="C1210" s="97" t="s">
        <v>2987</v>
      </c>
      <c r="D1210" s="97" t="s">
        <v>1786</v>
      </c>
      <c r="E1210" s="18">
        <v>106</v>
      </c>
    </row>
    <row r="1211" spans="1:5" x14ac:dyDescent="0.15">
      <c r="A1211" s="97" t="str">
        <f t="shared" si="18"/>
        <v>FS5527RR/YGCB</v>
      </c>
      <c r="B1211" s="97" t="s">
        <v>2874</v>
      </c>
      <c r="C1211" s="97" t="s">
        <v>2988</v>
      </c>
      <c r="D1211" s="97" t="s">
        <v>1488</v>
      </c>
      <c r="E1211" s="18">
        <v>107</v>
      </c>
    </row>
    <row r="1212" spans="1:5" x14ac:dyDescent="0.15">
      <c r="A1212" s="97" t="str">
        <f t="shared" si="18"/>
        <v>FS5557YGPL</v>
      </c>
      <c r="B1212" s="97" t="s">
        <v>2874</v>
      </c>
      <c r="C1212" s="97" t="s">
        <v>2989</v>
      </c>
      <c r="D1212" s="97" t="s">
        <v>1484</v>
      </c>
      <c r="E1212" s="18">
        <v>107</v>
      </c>
    </row>
    <row r="1213" spans="1:5" x14ac:dyDescent="0.15">
      <c r="A1213" s="97" t="str">
        <f t="shared" si="18"/>
        <v>FS5558RR/YGPL</v>
      </c>
      <c r="B1213" s="97" t="s">
        <v>2874</v>
      </c>
      <c r="C1213" s="97" t="s">
        <v>2990</v>
      </c>
      <c r="D1213" s="97" t="s">
        <v>1486</v>
      </c>
      <c r="E1213" s="18">
        <v>107</v>
      </c>
    </row>
    <row r="1214" spans="1:5" x14ac:dyDescent="0.15">
      <c r="A1214" s="97" t="str">
        <f t="shared" si="18"/>
        <v>FS5559VT3</v>
      </c>
      <c r="B1214" s="97" t="s">
        <v>2874</v>
      </c>
      <c r="C1214" s="97" t="s">
        <v>2991</v>
      </c>
      <c r="D1214" s="97" t="s">
        <v>1487</v>
      </c>
      <c r="E1214" s="18">
        <v>107</v>
      </c>
    </row>
    <row r="1215" spans="1:5" x14ac:dyDescent="0.15">
      <c r="A1215" s="97" t="str">
        <f t="shared" si="18"/>
        <v>FS5559VT3</v>
      </c>
      <c r="B1215" s="97" t="s">
        <v>2874</v>
      </c>
      <c r="C1215" s="97" t="s">
        <v>2991</v>
      </c>
      <c r="D1215" s="97" t="s">
        <v>1487</v>
      </c>
      <c r="E1215" s="18">
        <v>107</v>
      </c>
    </row>
    <row r="1216" spans="1:5" x14ac:dyDescent="0.15">
      <c r="A1216" s="97" t="str">
        <f t="shared" si="18"/>
        <v>FS5586HX1/LL</v>
      </c>
      <c r="B1216" s="97" t="s">
        <v>2874</v>
      </c>
      <c r="C1216" s="97" t="s">
        <v>813</v>
      </c>
      <c r="D1216" s="97" t="s">
        <v>1485</v>
      </c>
      <c r="E1216" s="18">
        <v>107</v>
      </c>
    </row>
    <row r="1217" spans="1:5" x14ac:dyDescent="0.15">
      <c r="A1217" s="97" t="str">
        <f t="shared" si="18"/>
        <v>FS5589HXT/LL</v>
      </c>
      <c r="B1217" s="97" t="s">
        <v>2874</v>
      </c>
      <c r="C1217" s="97" t="s">
        <v>2992</v>
      </c>
      <c r="D1217" s="97" t="s">
        <v>1788</v>
      </c>
      <c r="E1217" s="18">
        <v>107</v>
      </c>
    </row>
    <row r="1218" spans="1:5" x14ac:dyDescent="0.15">
      <c r="A1218" s="97" t="str">
        <f t="shared" ref="A1218:A1281" si="19">B1218&amp;C1218</f>
        <v>FS5598RR/YGPL</v>
      </c>
      <c r="B1218" s="97" t="s">
        <v>2874</v>
      </c>
      <c r="C1218" s="97" t="s">
        <v>2993</v>
      </c>
      <c r="D1218" s="97" t="s">
        <v>1486</v>
      </c>
      <c r="E1218" s="18">
        <v>108</v>
      </c>
    </row>
    <row r="1219" spans="1:5" x14ac:dyDescent="0.15">
      <c r="A1219" s="97" t="str">
        <f t="shared" si="19"/>
        <v>FS5598YGPL</v>
      </c>
      <c r="B1219" s="97" t="s">
        <v>2874</v>
      </c>
      <c r="C1219" s="97" t="s">
        <v>2994</v>
      </c>
      <c r="D1219" s="97" t="s">
        <v>1484</v>
      </c>
      <c r="E1219" s="18">
        <v>108</v>
      </c>
    </row>
    <row r="1220" spans="1:5" x14ac:dyDescent="0.15">
      <c r="A1220" s="97" t="str">
        <f t="shared" si="19"/>
        <v>FS55SV3</v>
      </c>
      <c r="B1220" s="97" t="s">
        <v>2874</v>
      </c>
      <c r="C1220" s="97" t="s">
        <v>814</v>
      </c>
      <c r="D1220" s="97" t="s">
        <v>1487</v>
      </c>
      <c r="E1220" s="18">
        <v>105</v>
      </c>
    </row>
    <row r="1221" spans="1:5" x14ac:dyDescent="0.15">
      <c r="A1221" s="97" t="str">
        <f t="shared" si="19"/>
        <v>FS55SV3</v>
      </c>
      <c r="B1221" s="97" t="s">
        <v>2874</v>
      </c>
      <c r="C1221" s="97" t="s">
        <v>814</v>
      </c>
      <c r="D1221" s="97" t="s">
        <v>1487</v>
      </c>
      <c r="E1221" s="18">
        <v>105</v>
      </c>
    </row>
    <row r="1222" spans="1:5" x14ac:dyDescent="0.15">
      <c r="A1222" s="97" t="str">
        <f t="shared" si="19"/>
        <v>FS56SV3</v>
      </c>
      <c r="B1222" s="97" t="s">
        <v>2874</v>
      </c>
      <c r="C1222" s="97" t="s">
        <v>815</v>
      </c>
      <c r="D1222" s="97" t="s">
        <v>1487</v>
      </c>
      <c r="E1222" s="18">
        <v>106</v>
      </c>
    </row>
    <row r="1223" spans="1:5" x14ac:dyDescent="0.15">
      <c r="A1223" s="97" t="str">
        <f t="shared" si="19"/>
        <v>FS585V3</v>
      </c>
      <c r="B1223" s="97" t="s">
        <v>2874</v>
      </c>
      <c r="C1223" s="97" t="s">
        <v>816</v>
      </c>
      <c r="D1223" s="97" t="s">
        <v>1487</v>
      </c>
      <c r="E1223" s="18">
        <v>108</v>
      </c>
    </row>
    <row r="1224" spans="1:5" x14ac:dyDescent="0.15">
      <c r="A1224" s="97" t="str">
        <f t="shared" si="19"/>
        <v>FS58A00</v>
      </c>
      <c r="B1224" s="97" t="s">
        <v>2874</v>
      </c>
      <c r="C1224" s="97" t="s">
        <v>562</v>
      </c>
      <c r="D1224" s="97" t="s">
        <v>563</v>
      </c>
      <c r="E1224" s="18">
        <v>108</v>
      </c>
    </row>
    <row r="1225" spans="1:5" x14ac:dyDescent="0.15">
      <c r="A1225" s="97" t="str">
        <f t="shared" si="19"/>
        <v>FS58SV3</v>
      </c>
      <c r="B1225" s="97" t="s">
        <v>2874</v>
      </c>
      <c r="C1225" s="97" t="s">
        <v>2201</v>
      </c>
      <c r="D1225" s="97" t="s">
        <v>1487</v>
      </c>
      <c r="E1225" s="18">
        <v>108</v>
      </c>
    </row>
    <row r="1226" spans="1:5" x14ac:dyDescent="0.15">
      <c r="A1226" s="97" t="str">
        <f t="shared" si="19"/>
        <v>FS60AV3</v>
      </c>
      <c r="B1226" s="97" t="s">
        <v>2874</v>
      </c>
      <c r="C1226" s="97" t="s">
        <v>2202</v>
      </c>
      <c r="D1226" s="97" t="s">
        <v>1487</v>
      </c>
      <c r="E1226" s="18">
        <v>110</v>
      </c>
    </row>
    <row r="1227" spans="1:5" x14ac:dyDescent="0.15">
      <c r="A1227" s="97" t="str">
        <f t="shared" si="19"/>
        <v>FS60J30</v>
      </c>
      <c r="B1227" s="97" t="s">
        <v>2874</v>
      </c>
      <c r="C1227" s="97" t="s">
        <v>2995</v>
      </c>
      <c r="D1227" s="97" t="s">
        <v>1786</v>
      </c>
      <c r="E1227" s="18">
        <v>110</v>
      </c>
    </row>
    <row r="1228" spans="1:5" x14ac:dyDescent="0.15">
      <c r="A1228" s="97" t="str">
        <f t="shared" si="19"/>
        <v>FS60J32</v>
      </c>
      <c r="B1228" s="97" t="s">
        <v>2874</v>
      </c>
      <c r="C1228" s="97" t="s">
        <v>2997</v>
      </c>
      <c r="D1228" s="97" t="s">
        <v>1488</v>
      </c>
      <c r="E1228" s="18">
        <v>110</v>
      </c>
    </row>
    <row r="1229" spans="1:5" x14ac:dyDescent="0.15">
      <c r="A1229" s="97" t="str">
        <f t="shared" si="19"/>
        <v>FS60JV3</v>
      </c>
      <c r="B1229" s="97" t="s">
        <v>2874</v>
      </c>
      <c r="C1229" s="97" t="s">
        <v>2996</v>
      </c>
      <c r="D1229" s="97" t="s">
        <v>1487</v>
      </c>
      <c r="E1229" s="18">
        <v>110</v>
      </c>
    </row>
    <row r="1230" spans="1:5" x14ac:dyDescent="0.15">
      <c r="A1230" s="97" t="str">
        <f t="shared" si="19"/>
        <v>FS60S20</v>
      </c>
      <c r="B1230" s="97" t="s">
        <v>2874</v>
      </c>
      <c r="C1230" s="97" t="s">
        <v>2876</v>
      </c>
      <c r="D1230" s="97" t="s">
        <v>1787</v>
      </c>
      <c r="E1230" s="18">
        <v>110</v>
      </c>
    </row>
    <row r="1231" spans="1:5" x14ac:dyDescent="0.15">
      <c r="A1231" s="97" t="str">
        <f t="shared" si="19"/>
        <v>FS60S44</v>
      </c>
      <c r="B1231" s="97" t="s">
        <v>2874</v>
      </c>
      <c r="C1231" s="97" t="s">
        <v>399</v>
      </c>
      <c r="D1231" s="97" t="s">
        <v>1796</v>
      </c>
      <c r="E1231" s="18">
        <v>110</v>
      </c>
    </row>
    <row r="1232" spans="1:5" x14ac:dyDescent="0.15">
      <c r="A1232" s="97" t="str">
        <f t="shared" si="19"/>
        <v>FS6196</v>
      </c>
      <c r="B1232" s="97" t="s">
        <v>2874</v>
      </c>
      <c r="C1232" s="97" t="s">
        <v>2875</v>
      </c>
      <c r="D1232" s="97" t="s">
        <v>2641</v>
      </c>
      <c r="E1232" s="18">
        <v>110</v>
      </c>
    </row>
    <row r="1233" spans="1:5" x14ac:dyDescent="0.15">
      <c r="A1233" s="97" t="str">
        <f t="shared" si="19"/>
        <v>FS61A30</v>
      </c>
      <c r="B1233" s="97" t="s">
        <v>2874</v>
      </c>
      <c r="C1233" s="97" t="s">
        <v>2998</v>
      </c>
      <c r="D1233" s="97" t="s">
        <v>1786</v>
      </c>
      <c r="E1233" s="18">
        <v>111</v>
      </c>
    </row>
    <row r="1234" spans="1:5" x14ac:dyDescent="0.15">
      <c r="A1234" s="97" t="str">
        <f t="shared" si="19"/>
        <v>FS61A30 CK</v>
      </c>
      <c r="B1234" s="97" t="s">
        <v>2874</v>
      </c>
      <c r="C1234" s="97" t="s">
        <v>817</v>
      </c>
      <c r="D1234" s="97" t="s">
        <v>1786</v>
      </c>
      <c r="E1234" s="18">
        <v>111</v>
      </c>
    </row>
    <row r="1235" spans="1:5" x14ac:dyDescent="0.15">
      <c r="A1235" s="97" t="str">
        <f t="shared" si="19"/>
        <v>FS61A31</v>
      </c>
      <c r="B1235" s="97" t="s">
        <v>2874</v>
      </c>
      <c r="C1235" s="97" t="s">
        <v>2999</v>
      </c>
      <c r="D1235" s="97" t="s">
        <v>1488</v>
      </c>
      <c r="E1235" s="18">
        <v>111</v>
      </c>
    </row>
    <row r="1236" spans="1:5" x14ac:dyDescent="0.15">
      <c r="A1236" s="97" t="str">
        <f t="shared" si="19"/>
        <v>FS61AV3</v>
      </c>
      <c r="B1236" s="97" t="s">
        <v>2874</v>
      </c>
      <c r="C1236" s="97" t="s">
        <v>2203</v>
      </c>
      <c r="D1236" s="97" t="s">
        <v>1487</v>
      </c>
      <c r="E1236" s="18">
        <v>111</v>
      </c>
    </row>
    <row r="1237" spans="1:5" x14ac:dyDescent="0.15">
      <c r="A1237" s="97" t="str">
        <f t="shared" si="19"/>
        <v>FS61AV3 CK</v>
      </c>
      <c r="B1237" s="97" t="s">
        <v>2874</v>
      </c>
      <c r="C1237" s="97" t="s">
        <v>818</v>
      </c>
      <c r="D1237" s="97" t="s">
        <v>1487</v>
      </c>
      <c r="E1237" s="18">
        <v>111</v>
      </c>
    </row>
    <row r="1238" spans="1:5" x14ac:dyDescent="0.15">
      <c r="A1238" s="97" t="str">
        <f t="shared" si="19"/>
        <v>FS61B30</v>
      </c>
      <c r="B1238" s="97" t="s">
        <v>2874</v>
      </c>
      <c r="C1238" s="97" t="s">
        <v>564</v>
      </c>
      <c r="D1238" s="97" t="s">
        <v>1786</v>
      </c>
      <c r="E1238" s="18">
        <v>111</v>
      </c>
    </row>
    <row r="1239" spans="1:5" x14ac:dyDescent="0.15">
      <c r="A1239" s="97" t="str">
        <f t="shared" si="19"/>
        <v>FS61BV3</v>
      </c>
      <c r="B1239" s="97" t="s">
        <v>2874</v>
      </c>
      <c r="C1239" s="97" t="s">
        <v>565</v>
      </c>
      <c r="D1239" s="97" t="s">
        <v>1487</v>
      </c>
      <c r="E1239" s="18">
        <v>11</v>
      </c>
    </row>
    <row r="1240" spans="1:5" x14ac:dyDescent="0.15">
      <c r="A1240" s="97" t="str">
        <f t="shared" si="19"/>
        <v>FS61BV3</v>
      </c>
      <c r="B1240" s="97" t="s">
        <v>2874</v>
      </c>
      <c r="C1240" s="97" t="s">
        <v>565</v>
      </c>
      <c r="D1240" s="97" t="s">
        <v>1487</v>
      </c>
      <c r="E1240" s="18">
        <v>111</v>
      </c>
    </row>
    <row r="1241" spans="1:5" x14ac:dyDescent="0.15">
      <c r="A1241" s="97" t="str">
        <f t="shared" si="19"/>
        <v>FS61BV4</v>
      </c>
      <c r="B1241" s="97" t="s">
        <v>2874</v>
      </c>
      <c r="C1241" s="97" t="s">
        <v>566</v>
      </c>
      <c r="D1241" s="97" t="s">
        <v>490</v>
      </c>
      <c r="E1241" s="18">
        <v>111</v>
      </c>
    </row>
    <row r="1242" spans="1:5" x14ac:dyDescent="0.15">
      <c r="A1242" s="97" t="str">
        <f t="shared" si="19"/>
        <v>FS61C00</v>
      </c>
      <c r="B1242" s="97" t="s">
        <v>2874</v>
      </c>
      <c r="C1242" s="97" t="s">
        <v>567</v>
      </c>
      <c r="D1242" s="97" t="s">
        <v>563</v>
      </c>
      <c r="E1242" s="18">
        <v>111</v>
      </c>
    </row>
    <row r="1243" spans="1:5" x14ac:dyDescent="0.15">
      <c r="A1243" s="97" t="str">
        <f t="shared" si="19"/>
        <v>FS61VA3</v>
      </c>
      <c r="B1243" s="97" t="s">
        <v>2874</v>
      </c>
      <c r="C1243" s="97" t="s">
        <v>3000</v>
      </c>
      <c r="D1243" s="97" t="s">
        <v>1487</v>
      </c>
      <c r="E1243" s="18">
        <v>111</v>
      </c>
    </row>
    <row r="1244" spans="1:5" x14ac:dyDescent="0.15">
      <c r="A1244" s="97" t="str">
        <f t="shared" si="19"/>
        <v>FS6217RR</v>
      </c>
      <c r="B1244" s="97" t="s">
        <v>2874</v>
      </c>
      <c r="C1244" s="97" t="s">
        <v>3001</v>
      </c>
      <c r="D1244" s="97" t="s">
        <v>1786</v>
      </c>
      <c r="E1244" s="18">
        <v>110</v>
      </c>
    </row>
    <row r="1245" spans="1:5" x14ac:dyDescent="0.15">
      <c r="A1245" s="97" t="str">
        <f t="shared" si="19"/>
        <v>FS6228YGCB</v>
      </c>
      <c r="B1245" s="97" t="s">
        <v>2874</v>
      </c>
      <c r="C1245" s="97" t="s">
        <v>3002</v>
      </c>
      <c r="D1245" s="97" t="s">
        <v>1492</v>
      </c>
      <c r="E1245" s="18">
        <v>116</v>
      </c>
    </row>
    <row r="1246" spans="1:5" x14ac:dyDescent="0.15">
      <c r="A1246" s="97" t="str">
        <f t="shared" si="19"/>
        <v>FS6287YGPL</v>
      </c>
      <c r="B1246" s="97" t="s">
        <v>2874</v>
      </c>
      <c r="C1246" s="97" t="s">
        <v>3003</v>
      </c>
      <c r="D1246" s="97" t="s">
        <v>1484</v>
      </c>
      <c r="E1246" s="18">
        <v>110</v>
      </c>
    </row>
    <row r="1247" spans="1:5" x14ac:dyDescent="0.15">
      <c r="A1247" s="97" t="str">
        <f t="shared" si="19"/>
        <v>FS6297RR2/YGCB</v>
      </c>
      <c r="B1247" s="97" t="s">
        <v>2874</v>
      </c>
      <c r="C1247" s="97" t="s">
        <v>3004</v>
      </c>
      <c r="D1247" s="97" t="s">
        <v>1488</v>
      </c>
      <c r="E1247" s="18">
        <v>110</v>
      </c>
    </row>
    <row r="1248" spans="1:5" x14ac:dyDescent="0.15">
      <c r="A1248" s="97" t="str">
        <f t="shared" si="19"/>
        <v>FS6297RR2/YGCB</v>
      </c>
      <c r="B1248" s="97" t="s">
        <v>2874</v>
      </c>
      <c r="C1248" s="97" t="s">
        <v>3004</v>
      </c>
      <c r="D1248" s="97" t="s">
        <v>1488</v>
      </c>
      <c r="E1248" s="18">
        <v>110</v>
      </c>
    </row>
    <row r="1249" spans="1:5" x14ac:dyDescent="0.15">
      <c r="A1249" s="97" t="str">
        <f t="shared" si="19"/>
        <v>FS6298RR/YGPL</v>
      </c>
      <c r="B1249" s="97" t="s">
        <v>2874</v>
      </c>
      <c r="C1249" s="97" t="s">
        <v>3005</v>
      </c>
      <c r="D1249" s="97" t="s">
        <v>1486</v>
      </c>
      <c r="E1249" s="18">
        <v>110</v>
      </c>
    </row>
    <row r="1250" spans="1:5" x14ac:dyDescent="0.15">
      <c r="A1250" s="97" t="str">
        <f t="shared" si="19"/>
        <v>FS6299VT3</v>
      </c>
      <c r="B1250" s="97" t="s">
        <v>2874</v>
      </c>
      <c r="C1250" s="97" t="s">
        <v>3006</v>
      </c>
      <c r="D1250" s="97" t="s">
        <v>1487</v>
      </c>
      <c r="E1250" s="18">
        <v>110</v>
      </c>
    </row>
    <row r="1251" spans="1:5" x14ac:dyDescent="0.15">
      <c r="A1251" s="97" t="str">
        <f t="shared" si="19"/>
        <v>FS62JV3</v>
      </c>
      <c r="B1251" s="97" t="s">
        <v>2874</v>
      </c>
      <c r="C1251" s="97" t="s">
        <v>2204</v>
      </c>
      <c r="D1251" s="97" t="s">
        <v>1487</v>
      </c>
      <c r="E1251" s="18">
        <v>112</v>
      </c>
    </row>
    <row r="1252" spans="1:5" x14ac:dyDescent="0.15">
      <c r="A1252" s="97" t="str">
        <f t="shared" si="19"/>
        <v>FS62L30</v>
      </c>
      <c r="B1252" s="97" t="s">
        <v>2874</v>
      </c>
      <c r="C1252" s="97" t="s">
        <v>568</v>
      </c>
      <c r="D1252" s="97" t="s">
        <v>1786</v>
      </c>
      <c r="E1252" s="18">
        <v>112</v>
      </c>
    </row>
    <row r="1253" spans="1:5" x14ac:dyDescent="0.15">
      <c r="A1253" s="97" t="str">
        <f t="shared" si="19"/>
        <v>FS63A30</v>
      </c>
      <c r="B1253" s="97" t="s">
        <v>2874</v>
      </c>
      <c r="C1253" s="97" t="s">
        <v>3007</v>
      </c>
      <c r="D1253" s="97" t="s">
        <v>1786</v>
      </c>
      <c r="E1253" s="18">
        <v>113</v>
      </c>
    </row>
    <row r="1254" spans="1:5" x14ac:dyDescent="0.15">
      <c r="A1254" s="97" t="str">
        <f t="shared" si="19"/>
        <v>FS63A31</v>
      </c>
      <c r="B1254" s="97" t="s">
        <v>2874</v>
      </c>
      <c r="C1254" s="97" t="s">
        <v>3009</v>
      </c>
      <c r="D1254" s="97" t="s">
        <v>1488</v>
      </c>
      <c r="E1254" s="18">
        <v>113</v>
      </c>
    </row>
    <row r="1255" spans="1:5" x14ac:dyDescent="0.15">
      <c r="A1255" s="97" t="str">
        <f t="shared" si="19"/>
        <v>FS63A33</v>
      </c>
      <c r="B1255" s="97" t="s">
        <v>2874</v>
      </c>
      <c r="C1255" s="97" t="s">
        <v>3010</v>
      </c>
      <c r="D1255" s="97" t="s">
        <v>1486</v>
      </c>
      <c r="E1255" s="18">
        <v>113</v>
      </c>
    </row>
    <row r="1256" spans="1:5" x14ac:dyDescent="0.15">
      <c r="A1256" s="97" t="str">
        <f t="shared" si="19"/>
        <v>FS63A45</v>
      </c>
      <c r="B1256" s="97" t="s">
        <v>2874</v>
      </c>
      <c r="C1256" s="97" t="s">
        <v>3011</v>
      </c>
      <c r="D1256" s="97" t="s">
        <v>1490</v>
      </c>
      <c r="E1256" s="18">
        <v>113</v>
      </c>
    </row>
    <row r="1257" spans="1:5" x14ac:dyDescent="0.15">
      <c r="A1257" s="97" t="str">
        <f t="shared" si="19"/>
        <v>FS63A47</v>
      </c>
      <c r="B1257" s="97" t="s">
        <v>2874</v>
      </c>
      <c r="C1257" s="97" t="s">
        <v>3012</v>
      </c>
      <c r="D1257" s="97" t="s">
        <v>1789</v>
      </c>
      <c r="E1257" s="18">
        <v>113</v>
      </c>
    </row>
    <row r="1258" spans="1:5" x14ac:dyDescent="0.15">
      <c r="A1258" s="97" t="str">
        <f t="shared" si="19"/>
        <v>FS63AV3</v>
      </c>
      <c r="B1258" s="97" t="s">
        <v>2874</v>
      </c>
      <c r="C1258" s="97" t="s">
        <v>3008</v>
      </c>
      <c r="D1258" s="97" t="s">
        <v>1487</v>
      </c>
      <c r="E1258" s="18">
        <v>113</v>
      </c>
    </row>
    <row r="1259" spans="1:5" x14ac:dyDescent="0.15">
      <c r="A1259" s="97" t="str">
        <f t="shared" si="19"/>
        <v>FS63AV3 CK</v>
      </c>
      <c r="B1259" s="97" t="s">
        <v>2874</v>
      </c>
      <c r="C1259" s="97" t="s">
        <v>819</v>
      </c>
      <c r="D1259" s="97" t="s">
        <v>1487</v>
      </c>
      <c r="E1259" s="18">
        <v>113</v>
      </c>
    </row>
    <row r="1260" spans="1:5" x14ac:dyDescent="0.15">
      <c r="A1260" s="97" t="str">
        <f t="shared" si="19"/>
        <v>FS63J30</v>
      </c>
      <c r="B1260" s="97" t="s">
        <v>2874</v>
      </c>
      <c r="C1260" s="97" t="s">
        <v>3013</v>
      </c>
      <c r="D1260" s="97" t="s">
        <v>1786</v>
      </c>
      <c r="E1260" s="18">
        <v>113</v>
      </c>
    </row>
    <row r="1261" spans="1:5" x14ac:dyDescent="0.15">
      <c r="A1261" s="97" t="str">
        <f t="shared" si="19"/>
        <v>FS63J33</v>
      </c>
      <c r="B1261" s="97" t="s">
        <v>2874</v>
      </c>
      <c r="C1261" s="97" t="s">
        <v>3015</v>
      </c>
      <c r="D1261" s="97" t="s">
        <v>1486</v>
      </c>
      <c r="E1261" s="18">
        <v>113</v>
      </c>
    </row>
    <row r="1262" spans="1:5" x14ac:dyDescent="0.15">
      <c r="A1262" s="97" t="str">
        <f t="shared" si="19"/>
        <v>FS63JV3</v>
      </c>
      <c r="B1262" s="97" t="s">
        <v>2874</v>
      </c>
      <c r="C1262" s="97" t="s">
        <v>3014</v>
      </c>
      <c r="D1262" s="97" t="s">
        <v>1487</v>
      </c>
      <c r="E1262" s="18">
        <v>113</v>
      </c>
    </row>
    <row r="1263" spans="1:5" x14ac:dyDescent="0.15">
      <c r="A1263" s="97" t="str">
        <f t="shared" si="19"/>
        <v>FS6427RR/YGCB</v>
      </c>
      <c r="B1263" s="97" t="s">
        <v>2874</v>
      </c>
      <c r="C1263" s="97" t="s">
        <v>3016</v>
      </c>
      <c r="D1263" s="97" t="s">
        <v>1488</v>
      </c>
      <c r="E1263" s="18">
        <v>110</v>
      </c>
    </row>
    <row r="1264" spans="1:5" x14ac:dyDescent="0.15">
      <c r="A1264" s="97" t="str">
        <f t="shared" si="19"/>
        <v>FS6428YGPL</v>
      </c>
      <c r="B1264" s="97" t="s">
        <v>2874</v>
      </c>
      <c r="C1264" s="97" t="s">
        <v>3017</v>
      </c>
      <c r="D1264" s="97" t="s">
        <v>1484</v>
      </c>
      <c r="E1264" s="18">
        <v>111</v>
      </c>
    </row>
    <row r="1265" spans="1:5" x14ac:dyDescent="0.15">
      <c r="A1265" s="97" t="str">
        <f t="shared" si="19"/>
        <v>FS6429VT3</v>
      </c>
      <c r="B1265" s="97" t="s">
        <v>2874</v>
      </c>
      <c r="C1265" s="97" t="s">
        <v>3018</v>
      </c>
      <c r="D1265" s="97" t="s">
        <v>1487</v>
      </c>
      <c r="E1265" s="18">
        <v>110</v>
      </c>
    </row>
    <row r="1266" spans="1:5" x14ac:dyDescent="0.15">
      <c r="A1266" s="97" t="str">
        <f t="shared" si="19"/>
        <v>FS6438RR/HX1/LL</v>
      </c>
      <c r="B1266" s="97" t="s">
        <v>2874</v>
      </c>
      <c r="C1266" s="97" t="s">
        <v>3019</v>
      </c>
      <c r="D1266" s="97" t="s">
        <v>1490</v>
      </c>
      <c r="E1266" s="18">
        <v>110</v>
      </c>
    </row>
    <row r="1267" spans="1:5" x14ac:dyDescent="0.15">
      <c r="A1267" s="97" t="str">
        <f t="shared" si="19"/>
        <v>FS6485YGCB</v>
      </c>
      <c r="B1267" s="97" t="s">
        <v>2874</v>
      </c>
      <c r="C1267" s="97" t="s">
        <v>3020</v>
      </c>
      <c r="D1267" s="97" t="s">
        <v>1492</v>
      </c>
      <c r="E1267" s="18">
        <v>112</v>
      </c>
    </row>
    <row r="1268" spans="1:5" x14ac:dyDescent="0.15">
      <c r="A1268" s="97" t="str">
        <f t="shared" si="19"/>
        <v>FS6486HX1/LL</v>
      </c>
      <c r="B1268" s="97" t="s">
        <v>2874</v>
      </c>
      <c r="C1268" s="97" t="s">
        <v>3021</v>
      </c>
      <c r="D1268" s="97" t="s">
        <v>1485</v>
      </c>
      <c r="E1268" s="18">
        <v>112</v>
      </c>
    </row>
    <row r="1269" spans="1:5" x14ac:dyDescent="0.15">
      <c r="A1269" s="97" t="str">
        <f t="shared" si="19"/>
        <v>FS6486HX1/LL</v>
      </c>
      <c r="B1269" s="97" t="s">
        <v>2874</v>
      </c>
      <c r="C1269" s="97" t="s">
        <v>3021</v>
      </c>
      <c r="D1269" s="97" t="s">
        <v>1485</v>
      </c>
      <c r="E1269" s="18">
        <v>112</v>
      </c>
    </row>
    <row r="1270" spans="1:5" x14ac:dyDescent="0.15">
      <c r="A1270" s="97" t="str">
        <f t="shared" si="19"/>
        <v>FS6488RR/YGCB</v>
      </c>
      <c r="B1270" s="97" t="s">
        <v>2874</v>
      </c>
      <c r="C1270" s="97" t="s">
        <v>3022</v>
      </c>
      <c r="D1270" s="97" t="s">
        <v>1488</v>
      </c>
      <c r="E1270" s="18">
        <v>112</v>
      </c>
    </row>
    <row r="1271" spans="1:5" x14ac:dyDescent="0.15">
      <c r="A1271" s="97" t="str">
        <f t="shared" si="19"/>
        <v>FS6498RR/HX1/LL</v>
      </c>
      <c r="B1271" s="97" t="s">
        <v>2874</v>
      </c>
      <c r="C1271" s="97" t="s">
        <v>3023</v>
      </c>
      <c r="D1271" s="97" t="s">
        <v>1490</v>
      </c>
      <c r="E1271" s="18">
        <v>112</v>
      </c>
    </row>
    <row r="1272" spans="1:5" x14ac:dyDescent="0.15">
      <c r="A1272" s="97" t="str">
        <f t="shared" si="19"/>
        <v>FS6499HXT/LL</v>
      </c>
      <c r="B1272" s="97" t="s">
        <v>2874</v>
      </c>
      <c r="C1272" s="97" t="s">
        <v>3024</v>
      </c>
      <c r="D1272" s="97" t="s">
        <v>1788</v>
      </c>
      <c r="E1272" s="18">
        <v>112</v>
      </c>
    </row>
    <row r="1273" spans="1:5" x14ac:dyDescent="0.15">
      <c r="A1273" s="97" t="str">
        <f t="shared" si="19"/>
        <v>FS6556</v>
      </c>
      <c r="B1273" s="97" t="s">
        <v>2874</v>
      </c>
      <c r="C1273" s="97" t="s">
        <v>2967</v>
      </c>
      <c r="D1273" s="97" t="s">
        <v>2641</v>
      </c>
      <c r="E1273" s="18">
        <v>112</v>
      </c>
    </row>
    <row r="1274" spans="1:5" x14ac:dyDescent="0.15">
      <c r="A1274" s="97" t="str">
        <f t="shared" si="19"/>
        <v>FS6558RR</v>
      </c>
      <c r="B1274" s="97" t="s">
        <v>2874</v>
      </c>
      <c r="C1274" s="97" t="s">
        <v>820</v>
      </c>
      <c r="D1274" s="97" t="s">
        <v>1786</v>
      </c>
      <c r="E1274" s="18">
        <v>112</v>
      </c>
    </row>
    <row r="1275" spans="1:5" x14ac:dyDescent="0.15">
      <c r="A1275" s="97" t="str">
        <f t="shared" si="19"/>
        <v>FS65A00</v>
      </c>
      <c r="B1275" s="97" t="s">
        <v>2874</v>
      </c>
      <c r="C1275" s="97" t="s">
        <v>2205</v>
      </c>
      <c r="D1275" s="97" t="s">
        <v>2641</v>
      </c>
      <c r="E1275" s="18">
        <v>115</v>
      </c>
    </row>
    <row r="1276" spans="1:5" x14ac:dyDescent="0.15">
      <c r="A1276" s="97" t="str">
        <f t="shared" si="19"/>
        <v>FS65B30</v>
      </c>
      <c r="B1276" s="97" t="s">
        <v>2874</v>
      </c>
      <c r="C1276" s="97" t="s">
        <v>569</v>
      </c>
      <c r="D1276" s="97" t="s">
        <v>1786</v>
      </c>
      <c r="E1276" s="18">
        <v>115</v>
      </c>
    </row>
    <row r="1277" spans="1:5" x14ac:dyDescent="0.15">
      <c r="A1277" s="97" t="str">
        <f t="shared" si="19"/>
        <v>FS65BV3</v>
      </c>
      <c r="B1277" s="97" t="s">
        <v>2874</v>
      </c>
      <c r="C1277" s="97" t="s">
        <v>570</v>
      </c>
      <c r="D1277" s="97" t="s">
        <v>1487</v>
      </c>
      <c r="E1277" s="18">
        <v>115</v>
      </c>
    </row>
    <row r="1278" spans="1:5" x14ac:dyDescent="0.15">
      <c r="A1278" s="97" t="str">
        <f t="shared" si="19"/>
        <v>FS65BV3</v>
      </c>
      <c r="B1278" s="97" t="s">
        <v>2874</v>
      </c>
      <c r="C1278" s="97" t="s">
        <v>570</v>
      </c>
      <c r="D1278" s="97" t="s">
        <v>1487</v>
      </c>
      <c r="E1278" s="18">
        <v>115</v>
      </c>
    </row>
    <row r="1279" spans="1:5" x14ac:dyDescent="0.15">
      <c r="A1279" s="97" t="str">
        <f t="shared" si="19"/>
        <v>FS65S10</v>
      </c>
      <c r="B1279" s="97" t="s">
        <v>2874</v>
      </c>
      <c r="C1279" s="97" t="s">
        <v>3025</v>
      </c>
      <c r="D1279" s="97" t="s">
        <v>1383</v>
      </c>
      <c r="E1279" s="18">
        <v>115</v>
      </c>
    </row>
    <row r="1280" spans="1:5" x14ac:dyDescent="0.15">
      <c r="A1280" s="97" t="str">
        <f t="shared" si="19"/>
        <v>FS65S21</v>
      </c>
      <c r="B1280" s="97" t="s">
        <v>2874</v>
      </c>
      <c r="C1280" s="97" t="s">
        <v>3026</v>
      </c>
      <c r="D1280" s="97" t="s">
        <v>1491</v>
      </c>
      <c r="E1280" s="18">
        <v>115</v>
      </c>
    </row>
    <row r="1281" spans="1:5" x14ac:dyDescent="0.15">
      <c r="A1281" s="97" t="str">
        <f t="shared" si="19"/>
        <v>FS65T25</v>
      </c>
      <c r="B1281" s="97" t="s">
        <v>2874</v>
      </c>
      <c r="C1281" s="97" t="s">
        <v>3027</v>
      </c>
      <c r="D1281" s="97" t="s">
        <v>1485</v>
      </c>
      <c r="E1281" s="18">
        <v>115</v>
      </c>
    </row>
    <row r="1282" spans="1:5" x14ac:dyDescent="0.15">
      <c r="A1282" s="97" t="str">
        <f t="shared" ref="A1282:A1345" si="20">B1282&amp;C1282</f>
        <v>FS65T47</v>
      </c>
      <c r="B1282" s="97" t="s">
        <v>2874</v>
      </c>
      <c r="C1282" s="97" t="s">
        <v>3028</v>
      </c>
      <c r="D1282" s="97" t="s">
        <v>1789</v>
      </c>
      <c r="E1282" s="18">
        <v>115</v>
      </c>
    </row>
    <row r="1283" spans="1:5" x14ac:dyDescent="0.15">
      <c r="A1283" s="97" t="str">
        <f t="shared" si="20"/>
        <v>FS65U21</v>
      </c>
      <c r="B1283" s="97" t="s">
        <v>2874</v>
      </c>
      <c r="C1283" s="97" t="s">
        <v>571</v>
      </c>
      <c r="D1283" s="97" t="s">
        <v>1491</v>
      </c>
      <c r="E1283" s="18">
        <v>115</v>
      </c>
    </row>
    <row r="1284" spans="1:5" x14ac:dyDescent="0.15">
      <c r="A1284" s="97" t="str">
        <f t="shared" si="20"/>
        <v>FS65U30</v>
      </c>
      <c r="B1284" s="97" t="s">
        <v>2874</v>
      </c>
      <c r="C1284" s="97" t="s">
        <v>572</v>
      </c>
      <c r="D1284" s="97" t="s">
        <v>7</v>
      </c>
      <c r="E1284" s="18">
        <v>115</v>
      </c>
    </row>
    <row r="1285" spans="1:5" x14ac:dyDescent="0.15">
      <c r="A1285" s="97" t="str">
        <f t="shared" si="20"/>
        <v>FS65U41</v>
      </c>
      <c r="B1285" s="97" t="s">
        <v>2874</v>
      </c>
      <c r="C1285" s="97" t="s">
        <v>573</v>
      </c>
      <c r="D1285" s="97" t="s">
        <v>1791</v>
      </c>
      <c r="E1285" s="18">
        <v>115</v>
      </c>
    </row>
    <row r="1286" spans="1:5" x14ac:dyDescent="0.15">
      <c r="A1286" s="97" t="str">
        <f t="shared" si="20"/>
        <v>FS6738HX1/LL</v>
      </c>
      <c r="B1286" s="97" t="s">
        <v>2874</v>
      </c>
      <c r="C1286" s="97" t="s">
        <v>3029</v>
      </c>
      <c r="D1286" s="97" t="s">
        <v>1485</v>
      </c>
      <c r="E1286" s="18">
        <v>113</v>
      </c>
    </row>
    <row r="1287" spans="1:5" x14ac:dyDescent="0.15">
      <c r="A1287" s="97" t="str">
        <f t="shared" si="20"/>
        <v>FS6756RR/YGCB</v>
      </c>
      <c r="B1287" s="97" t="s">
        <v>2874</v>
      </c>
      <c r="C1287" s="97" t="s">
        <v>3030</v>
      </c>
      <c r="D1287" s="97" t="s">
        <v>1488</v>
      </c>
      <c r="E1287" s="18">
        <v>112</v>
      </c>
    </row>
    <row r="1288" spans="1:5" x14ac:dyDescent="0.15">
      <c r="A1288" s="97" t="str">
        <f t="shared" si="20"/>
        <v>FS6778RR/YGPL</v>
      </c>
      <c r="B1288" s="97" t="s">
        <v>2874</v>
      </c>
      <c r="C1288" s="97" t="s">
        <v>3031</v>
      </c>
      <c r="D1288" s="97" t="s">
        <v>1486</v>
      </c>
      <c r="E1288" s="18">
        <v>112</v>
      </c>
    </row>
    <row r="1289" spans="1:5" x14ac:dyDescent="0.15">
      <c r="A1289" s="97" t="str">
        <f t="shared" si="20"/>
        <v>FS6779VT3</v>
      </c>
      <c r="B1289" s="97" t="s">
        <v>2874</v>
      </c>
      <c r="C1289" s="97" t="s">
        <v>3032</v>
      </c>
      <c r="D1289" s="97" t="s">
        <v>1487</v>
      </c>
      <c r="E1289" s="18">
        <v>112</v>
      </c>
    </row>
    <row r="1290" spans="1:5" x14ac:dyDescent="0.15">
      <c r="A1290" s="97" t="str">
        <f t="shared" si="20"/>
        <v>FS6918RR</v>
      </c>
      <c r="B1290" s="97" t="s">
        <v>2874</v>
      </c>
      <c r="C1290" s="97" t="s">
        <v>3033</v>
      </c>
      <c r="D1290" s="97" t="s">
        <v>1786</v>
      </c>
      <c r="E1290" s="18">
        <v>113</v>
      </c>
    </row>
    <row r="1291" spans="1:5" x14ac:dyDescent="0.15">
      <c r="A1291" s="97" t="str">
        <f t="shared" si="20"/>
        <v>FS6928RR/YGCB</v>
      </c>
      <c r="B1291" s="97" t="s">
        <v>2874</v>
      </c>
      <c r="C1291" s="97" t="s">
        <v>3034</v>
      </c>
      <c r="D1291" s="97" t="s">
        <v>1488</v>
      </c>
      <c r="E1291" s="18">
        <v>114</v>
      </c>
    </row>
    <row r="1292" spans="1:5" x14ac:dyDescent="0.15">
      <c r="A1292" s="97" t="str">
        <f t="shared" si="20"/>
        <v>FS6996</v>
      </c>
      <c r="B1292" s="97" t="s">
        <v>2874</v>
      </c>
      <c r="C1292" s="97" t="s">
        <v>2968</v>
      </c>
      <c r="D1292" s="97" t="s">
        <v>2641</v>
      </c>
      <c r="E1292" s="18">
        <v>115</v>
      </c>
    </row>
    <row r="1293" spans="1:5" x14ac:dyDescent="0.15">
      <c r="A1293" s="97" t="str">
        <f t="shared" si="20"/>
        <v>FS7217RR</v>
      </c>
      <c r="B1293" s="97" t="s">
        <v>2874</v>
      </c>
      <c r="C1293" s="97" t="s">
        <v>3035</v>
      </c>
      <c r="D1293" s="97" t="s">
        <v>1786</v>
      </c>
      <c r="E1293" s="18">
        <v>116</v>
      </c>
    </row>
    <row r="1294" spans="1:5" x14ac:dyDescent="0.15">
      <c r="A1294" s="97" t="str">
        <f t="shared" si="20"/>
        <v>FS7337RR</v>
      </c>
      <c r="B1294" s="97" t="s">
        <v>2874</v>
      </c>
      <c r="C1294" s="97" t="s">
        <v>3036</v>
      </c>
      <c r="D1294" s="97" t="s">
        <v>1786</v>
      </c>
      <c r="E1294" s="18">
        <v>115</v>
      </c>
    </row>
    <row r="1295" spans="1:5" x14ac:dyDescent="0.15">
      <c r="A1295" s="97" t="str">
        <f t="shared" si="20"/>
        <v>FS7346YGCB</v>
      </c>
      <c r="B1295" s="97" t="s">
        <v>2874</v>
      </c>
      <c r="C1295" s="97" t="s">
        <v>3037</v>
      </c>
      <c r="D1295" s="97" t="s">
        <v>1492</v>
      </c>
      <c r="E1295" s="18">
        <v>116</v>
      </c>
    </row>
    <row r="1296" spans="1:5" x14ac:dyDescent="0.15">
      <c r="A1296" s="97" t="str">
        <f t="shared" si="20"/>
        <v>FS7347RR/YGCB</v>
      </c>
      <c r="B1296" s="97" t="s">
        <v>2874</v>
      </c>
      <c r="C1296" s="97" t="s">
        <v>3038</v>
      </c>
      <c r="D1296" s="97" t="s">
        <v>1488</v>
      </c>
      <c r="E1296" s="18">
        <v>116</v>
      </c>
    </row>
    <row r="1297" spans="1:5" x14ac:dyDescent="0.15">
      <c r="A1297" s="97" t="str">
        <f t="shared" si="20"/>
        <v>FS7367RR/YGPL</v>
      </c>
      <c r="B1297" s="97" t="s">
        <v>2874</v>
      </c>
      <c r="C1297" s="97" t="s">
        <v>3039</v>
      </c>
      <c r="D1297" s="97" t="s">
        <v>1486</v>
      </c>
      <c r="E1297" s="18">
        <v>116</v>
      </c>
    </row>
    <row r="1298" spans="1:5" x14ac:dyDescent="0.15">
      <c r="A1298" s="97" t="str">
        <f t="shared" si="20"/>
        <v>FS7369</v>
      </c>
      <c r="B1298" s="97" t="s">
        <v>2874</v>
      </c>
      <c r="C1298" s="97" t="s">
        <v>2206</v>
      </c>
      <c r="D1298" s="97" t="s">
        <v>2641</v>
      </c>
      <c r="E1298" s="18">
        <v>115</v>
      </c>
    </row>
    <row r="1299" spans="1:5" x14ac:dyDescent="0.15">
      <c r="A1299" s="97" t="str">
        <f t="shared" si="20"/>
        <v>FS7369VT3</v>
      </c>
      <c r="B1299" s="97" t="s">
        <v>2874</v>
      </c>
      <c r="C1299" s="97" t="s">
        <v>3040</v>
      </c>
      <c r="D1299" s="97" t="s">
        <v>1487</v>
      </c>
      <c r="E1299" s="18">
        <v>116</v>
      </c>
    </row>
    <row r="1300" spans="1:5" x14ac:dyDescent="0.15">
      <c r="A1300" s="97" t="str">
        <f t="shared" si="20"/>
        <v>Garst53SO06-3000GT</v>
      </c>
      <c r="B1300" s="97" t="s">
        <v>1849</v>
      </c>
      <c r="C1300" s="97" t="s">
        <v>574</v>
      </c>
      <c r="D1300" s="97" t="s">
        <v>1796</v>
      </c>
      <c r="E1300" s="18">
        <v>114</v>
      </c>
    </row>
    <row r="1301" spans="1:5" x14ac:dyDescent="0.15">
      <c r="A1301" s="97" t="str">
        <f t="shared" si="20"/>
        <v>Garst7551IT</v>
      </c>
      <c r="B1301" s="97" t="s">
        <v>1849</v>
      </c>
      <c r="C1301" s="97" t="s">
        <v>1850</v>
      </c>
      <c r="D1301" s="97" t="s">
        <v>1383</v>
      </c>
      <c r="E1301" s="18">
        <v>107</v>
      </c>
    </row>
    <row r="1302" spans="1:5" x14ac:dyDescent="0.15">
      <c r="A1302" s="97" t="str">
        <f t="shared" si="20"/>
        <v>Garst7745IT</v>
      </c>
      <c r="B1302" s="97" t="s">
        <v>1849</v>
      </c>
      <c r="C1302" s="97" t="s">
        <v>1851</v>
      </c>
      <c r="D1302" s="97" t="s">
        <v>1383</v>
      </c>
      <c r="E1302" s="18">
        <v>113</v>
      </c>
    </row>
    <row r="1303" spans="1:5" x14ac:dyDescent="0.15">
      <c r="A1303" s="97" t="str">
        <f t="shared" si="20"/>
        <v>Garst7H55</v>
      </c>
      <c r="B1303" s="97" t="s">
        <v>1849</v>
      </c>
      <c r="C1303" s="97" t="s">
        <v>821</v>
      </c>
      <c r="D1303" s="97" t="s">
        <v>1490</v>
      </c>
      <c r="E1303" s="18">
        <v>100</v>
      </c>
    </row>
    <row r="1304" spans="1:5" x14ac:dyDescent="0.15">
      <c r="A1304" s="97" t="str">
        <f t="shared" si="20"/>
        <v>Garst7H81</v>
      </c>
      <c r="B1304" s="97" t="s">
        <v>1849</v>
      </c>
      <c r="C1304" s="97" t="s">
        <v>822</v>
      </c>
      <c r="D1304" s="97" t="s">
        <v>1490</v>
      </c>
      <c r="E1304" s="18">
        <v>101</v>
      </c>
    </row>
    <row r="1305" spans="1:5" x14ac:dyDescent="0.15">
      <c r="A1305" s="97" t="str">
        <f t="shared" si="20"/>
        <v>Garst8230IT</v>
      </c>
      <c r="B1305" s="97" t="s">
        <v>1849</v>
      </c>
      <c r="C1305" s="97" t="s">
        <v>1852</v>
      </c>
      <c r="D1305" s="97" t="s">
        <v>1383</v>
      </c>
      <c r="E1305" s="18">
        <v>117</v>
      </c>
    </row>
    <row r="1306" spans="1:5" x14ac:dyDescent="0.15">
      <c r="A1306" s="97" t="str">
        <f t="shared" si="20"/>
        <v>Garst8246</v>
      </c>
      <c r="B1306" s="97" t="s">
        <v>1849</v>
      </c>
      <c r="C1306" s="97" t="s">
        <v>2207</v>
      </c>
      <c r="D1306" s="97" t="s">
        <v>2641</v>
      </c>
      <c r="E1306" s="18">
        <v>117</v>
      </c>
    </row>
    <row r="1307" spans="1:5" x14ac:dyDescent="0.15">
      <c r="A1307" s="97" t="str">
        <f t="shared" si="20"/>
        <v>Garst8288</v>
      </c>
      <c r="B1307" s="97" t="s">
        <v>1849</v>
      </c>
      <c r="C1307" s="97" t="s">
        <v>2208</v>
      </c>
      <c r="D1307" s="97" t="s">
        <v>2641</v>
      </c>
      <c r="E1307" s="18">
        <v>116</v>
      </c>
    </row>
    <row r="1308" spans="1:5" x14ac:dyDescent="0.15">
      <c r="A1308" s="97" t="str">
        <f t="shared" si="20"/>
        <v>Garst8289HX/LL</v>
      </c>
      <c r="B1308" s="97" t="s">
        <v>1849</v>
      </c>
      <c r="C1308" s="97" t="s">
        <v>823</v>
      </c>
      <c r="D1308" s="97" t="s">
        <v>1485</v>
      </c>
      <c r="E1308" s="18">
        <v>118</v>
      </c>
    </row>
    <row r="1309" spans="1:5" x14ac:dyDescent="0.15">
      <c r="A1309" s="97" t="str">
        <f t="shared" si="20"/>
        <v>Garst82H80</v>
      </c>
      <c r="B1309" s="97" t="s">
        <v>1849</v>
      </c>
      <c r="C1309" s="97" t="s">
        <v>824</v>
      </c>
      <c r="D1309" s="97" t="s">
        <v>1791</v>
      </c>
      <c r="E1309" s="18">
        <v>118</v>
      </c>
    </row>
    <row r="1310" spans="1:5" x14ac:dyDescent="0.15">
      <c r="A1310" s="97" t="str">
        <f t="shared" si="20"/>
        <v>Garst82K79</v>
      </c>
      <c r="B1310" s="97" t="s">
        <v>1849</v>
      </c>
      <c r="C1310" s="97" t="s">
        <v>825</v>
      </c>
      <c r="D1310" s="97" t="s">
        <v>7</v>
      </c>
      <c r="E1310" s="18">
        <v>116</v>
      </c>
    </row>
    <row r="1311" spans="1:5" x14ac:dyDescent="0.15">
      <c r="A1311" s="97" t="str">
        <f t="shared" si="20"/>
        <v>Garst82R03</v>
      </c>
      <c r="B1311" s="97" t="s">
        <v>1849</v>
      </c>
      <c r="C1311" s="97" t="s">
        <v>826</v>
      </c>
      <c r="D1311" s="97" t="s">
        <v>1491</v>
      </c>
      <c r="E1311" s="18">
        <v>116</v>
      </c>
    </row>
    <row r="1312" spans="1:5" x14ac:dyDescent="0.15">
      <c r="A1312" s="97" t="str">
        <f t="shared" si="20"/>
        <v>Garst82R03 CK</v>
      </c>
      <c r="B1312" s="97" t="s">
        <v>1849</v>
      </c>
      <c r="C1312" s="97" t="s">
        <v>827</v>
      </c>
      <c r="D1312" s="97" t="s">
        <v>1491</v>
      </c>
      <c r="E1312" s="18">
        <v>116</v>
      </c>
    </row>
    <row r="1313" spans="1:5" x14ac:dyDescent="0.15">
      <c r="A1313" s="97" t="str">
        <f t="shared" si="20"/>
        <v>Garst82R05-3000GT</v>
      </c>
      <c r="B1313" s="97" t="s">
        <v>1849</v>
      </c>
      <c r="C1313" s="97" t="s">
        <v>575</v>
      </c>
      <c r="D1313" s="97" t="s">
        <v>1796</v>
      </c>
      <c r="E1313" s="18">
        <v>116</v>
      </c>
    </row>
    <row r="1314" spans="1:5" x14ac:dyDescent="0.15">
      <c r="A1314" s="97" t="str">
        <f t="shared" si="20"/>
        <v>Garst82R45</v>
      </c>
      <c r="B1314" s="97" t="s">
        <v>1849</v>
      </c>
      <c r="C1314" s="97" t="s">
        <v>828</v>
      </c>
      <c r="D1314" s="97" t="s">
        <v>7</v>
      </c>
      <c r="E1314" s="18">
        <v>117</v>
      </c>
    </row>
    <row r="1315" spans="1:5" x14ac:dyDescent="0.15">
      <c r="A1315" s="97" t="str">
        <f t="shared" si="20"/>
        <v>Garst8313CB/LL</v>
      </c>
      <c r="B1315" s="97" t="s">
        <v>1849</v>
      </c>
      <c r="C1315" s="97" t="s">
        <v>1853</v>
      </c>
      <c r="D1315" s="97" t="s">
        <v>1491</v>
      </c>
      <c r="E1315" s="18">
        <v>114</v>
      </c>
    </row>
    <row r="1316" spans="1:5" x14ac:dyDescent="0.15">
      <c r="A1316" s="97" t="str">
        <f t="shared" si="20"/>
        <v>Garst8315IT</v>
      </c>
      <c r="B1316" s="97" t="s">
        <v>1849</v>
      </c>
      <c r="C1316" s="97" t="s">
        <v>1854</v>
      </c>
      <c r="D1316" s="97" t="s">
        <v>1383</v>
      </c>
      <c r="E1316" s="18">
        <v>117</v>
      </c>
    </row>
    <row r="1317" spans="1:5" x14ac:dyDescent="0.15">
      <c r="A1317" s="97" t="str">
        <f t="shared" si="20"/>
        <v>Garst8327IT</v>
      </c>
      <c r="B1317" s="97" t="s">
        <v>1849</v>
      </c>
      <c r="C1317" s="97" t="s">
        <v>1855</v>
      </c>
      <c r="D1317" s="97" t="s">
        <v>1383</v>
      </c>
      <c r="E1317" s="18">
        <v>113</v>
      </c>
    </row>
    <row r="1318" spans="1:5" x14ac:dyDescent="0.15">
      <c r="A1318" s="97" t="str">
        <f t="shared" si="20"/>
        <v>Garst8329</v>
      </c>
      <c r="B1318" s="97" t="s">
        <v>1849</v>
      </c>
      <c r="C1318" s="97" t="s">
        <v>2209</v>
      </c>
      <c r="D1318" s="97" t="s">
        <v>2641</v>
      </c>
      <c r="E1318" s="18">
        <v>114</v>
      </c>
    </row>
    <row r="1319" spans="1:5" x14ac:dyDescent="0.15">
      <c r="A1319" s="97" t="str">
        <f t="shared" si="20"/>
        <v>Garst8342GLS/IT</v>
      </c>
      <c r="B1319" s="97" t="s">
        <v>1849</v>
      </c>
      <c r="C1319" s="97" t="s">
        <v>1856</v>
      </c>
      <c r="D1319" s="97" t="s">
        <v>1383</v>
      </c>
      <c r="E1319" s="18">
        <v>114</v>
      </c>
    </row>
    <row r="1320" spans="1:5" x14ac:dyDescent="0.15">
      <c r="A1320" s="97" t="str">
        <f t="shared" si="20"/>
        <v>Garst8346LL</v>
      </c>
      <c r="B1320" s="97" t="s">
        <v>1849</v>
      </c>
      <c r="C1320" s="97" t="s">
        <v>1857</v>
      </c>
      <c r="D1320" s="97" t="s">
        <v>1787</v>
      </c>
      <c r="E1320" s="18">
        <v>115</v>
      </c>
    </row>
    <row r="1321" spans="1:5" x14ac:dyDescent="0.15">
      <c r="A1321" s="97" t="str">
        <f t="shared" si="20"/>
        <v>Garst8348</v>
      </c>
      <c r="B1321" s="97" t="s">
        <v>1849</v>
      </c>
      <c r="C1321" s="97" t="s">
        <v>2210</v>
      </c>
      <c r="D1321" s="97" t="s">
        <v>2641</v>
      </c>
      <c r="E1321" s="18">
        <v>115</v>
      </c>
    </row>
    <row r="1322" spans="1:5" x14ac:dyDescent="0.15">
      <c r="A1322" s="97" t="str">
        <f t="shared" si="20"/>
        <v>Garst8352GT</v>
      </c>
      <c r="B1322" s="97" t="s">
        <v>1849</v>
      </c>
      <c r="C1322" s="97" t="s">
        <v>1858</v>
      </c>
      <c r="D1322" s="97" t="s">
        <v>7</v>
      </c>
      <c r="E1322" s="18">
        <v>115</v>
      </c>
    </row>
    <row r="1323" spans="1:5" x14ac:dyDescent="0.15">
      <c r="A1323" s="97" t="str">
        <f t="shared" si="20"/>
        <v>Garst8352GT</v>
      </c>
      <c r="B1323" s="97" t="s">
        <v>1849</v>
      </c>
      <c r="C1323" s="97" t="s">
        <v>1858</v>
      </c>
      <c r="D1323" s="97" t="s">
        <v>7</v>
      </c>
      <c r="E1323" s="18">
        <v>115</v>
      </c>
    </row>
    <row r="1324" spans="1:5" x14ac:dyDescent="0.15">
      <c r="A1324" s="97" t="str">
        <f t="shared" si="20"/>
        <v>Garst8353CB/LL</v>
      </c>
      <c r="B1324" s="97" t="s">
        <v>1849</v>
      </c>
      <c r="C1324" s="97" t="s">
        <v>1859</v>
      </c>
      <c r="D1324" s="97" t="s">
        <v>1491</v>
      </c>
      <c r="E1324" s="18">
        <v>114</v>
      </c>
    </row>
    <row r="1325" spans="1:5" x14ac:dyDescent="0.15">
      <c r="A1325" s="97" t="str">
        <f t="shared" si="20"/>
        <v>Garst8371</v>
      </c>
      <c r="B1325" s="97" t="s">
        <v>1849</v>
      </c>
      <c r="C1325" s="97" t="s">
        <v>2211</v>
      </c>
      <c r="D1325" s="97" t="s">
        <v>2641</v>
      </c>
      <c r="E1325" s="18">
        <v>114</v>
      </c>
    </row>
    <row r="1326" spans="1:5" x14ac:dyDescent="0.15">
      <c r="A1326" s="97" t="str">
        <f t="shared" si="20"/>
        <v>Garst8380IT</v>
      </c>
      <c r="B1326" s="97" t="s">
        <v>1849</v>
      </c>
      <c r="C1326" s="97" t="s">
        <v>1860</v>
      </c>
      <c r="D1326" s="97" t="s">
        <v>1383</v>
      </c>
      <c r="E1326" s="18">
        <v>115</v>
      </c>
    </row>
    <row r="1327" spans="1:5" x14ac:dyDescent="0.15">
      <c r="A1327" s="97" t="str">
        <f t="shared" si="20"/>
        <v>Garst8381HX/LL/IT</v>
      </c>
      <c r="B1327" s="97" t="s">
        <v>1849</v>
      </c>
      <c r="C1327" s="97" t="s">
        <v>1861</v>
      </c>
      <c r="D1327" s="97" t="s">
        <v>1862</v>
      </c>
      <c r="E1327" s="18">
        <v>116</v>
      </c>
    </row>
    <row r="1328" spans="1:5" x14ac:dyDescent="0.15">
      <c r="A1328" s="97" t="str">
        <f t="shared" si="20"/>
        <v>Garst8384CB/LL/RW</v>
      </c>
      <c r="B1328" s="97" t="s">
        <v>1849</v>
      </c>
      <c r="C1328" s="97" t="s">
        <v>1863</v>
      </c>
      <c r="D1328" s="97" t="s">
        <v>1792</v>
      </c>
      <c r="E1328" s="18">
        <v>113</v>
      </c>
    </row>
    <row r="1329" spans="1:5" x14ac:dyDescent="0.15">
      <c r="A1329" s="97" t="str">
        <f t="shared" si="20"/>
        <v>Garst8389CB/LL/RW</v>
      </c>
      <c r="B1329" s="97" t="s">
        <v>1849</v>
      </c>
      <c r="C1329" s="97" t="s">
        <v>1864</v>
      </c>
      <c r="D1329" s="97" t="s">
        <v>1792</v>
      </c>
      <c r="E1329" s="18">
        <v>115</v>
      </c>
    </row>
    <row r="1330" spans="1:5" x14ac:dyDescent="0.15">
      <c r="A1330" s="97" t="str">
        <f t="shared" si="20"/>
        <v>Garst8397CB/LL/RW</v>
      </c>
      <c r="B1330" s="97" t="s">
        <v>1849</v>
      </c>
      <c r="C1330" s="97" t="s">
        <v>1865</v>
      </c>
      <c r="D1330" s="97" t="s">
        <v>1792</v>
      </c>
      <c r="E1330" s="18">
        <v>113</v>
      </c>
    </row>
    <row r="1331" spans="1:5" x14ac:dyDescent="0.15">
      <c r="A1331" s="97" t="str">
        <f t="shared" si="20"/>
        <v>Garst83A22</v>
      </c>
      <c r="B1331" s="97" t="s">
        <v>1849</v>
      </c>
      <c r="C1331" s="97" t="s">
        <v>829</v>
      </c>
      <c r="D1331" s="97" t="s">
        <v>1491</v>
      </c>
      <c r="E1331" s="18">
        <v>114</v>
      </c>
    </row>
    <row r="1332" spans="1:5" x14ac:dyDescent="0.15">
      <c r="A1332" s="97" t="str">
        <f t="shared" si="20"/>
        <v>Garst83C55</v>
      </c>
      <c r="B1332" s="97" t="s">
        <v>1849</v>
      </c>
      <c r="C1332" s="97" t="s">
        <v>830</v>
      </c>
      <c r="D1332" s="97" t="s">
        <v>1796</v>
      </c>
      <c r="E1332" s="18">
        <v>114</v>
      </c>
    </row>
    <row r="1333" spans="1:5" x14ac:dyDescent="0.15">
      <c r="A1333" s="97" t="str">
        <f t="shared" si="20"/>
        <v>Garst83E87</v>
      </c>
      <c r="B1333" s="97" t="s">
        <v>1849</v>
      </c>
      <c r="C1333" s="97" t="s">
        <v>831</v>
      </c>
      <c r="D1333" s="97" t="s">
        <v>7</v>
      </c>
      <c r="E1333" s="18">
        <v>113</v>
      </c>
    </row>
    <row r="1334" spans="1:5" x14ac:dyDescent="0.15">
      <c r="A1334" s="97" t="str">
        <f t="shared" si="20"/>
        <v>Garst83E87</v>
      </c>
      <c r="B1334" s="97" t="s">
        <v>1849</v>
      </c>
      <c r="C1334" s="97" t="s">
        <v>831</v>
      </c>
      <c r="D1334" s="97" t="s">
        <v>7</v>
      </c>
      <c r="E1334" s="18">
        <v>113</v>
      </c>
    </row>
    <row r="1335" spans="1:5" x14ac:dyDescent="0.15">
      <c r="A1335" s="97" t="str">
        <f t="shared" si="20"/>
        <v>Garst83E90</v>
      </c>
      <c r="B1335" s="97" t="s">
        <v>1849</v>
      </c>
      <c r="C1335" s="97" t="s">
        <v>832</v>
      </c>
      <c r="D1335" s="97" t="s">
        <v>1796</v>
      </c>
      <c r="E1335" s="18">
        <v>115</v>
      </c>
    </row>
    <row r="1336" spans="1:5" x14ac:dyDescent="0.15">
      <c r="A1336" s="97" t="str">
        <f t="shared" si="20"/>
        <v>Garst83F11</v>
      </c>
      <c r="B1336" s="97" t="s">
        <v>1849</v>
      </c>
      <c r="C1336" s="97" t="s">
        <v>833</v>
      </c>
      <c r="D1336" s="97" t="s">
        <v>2568</v>
      </c>
      <c r="E1336" s="18">
        <v>114</v>
      </c>
    </row>
    <row r="1337" spans="1:5" x14ac:dyDescent="0.15">
      <c r="A1337" s="97" t="str">
        <f t="shared" si="20"/>
        <v>Garst83J86</v>
      </c>
      <c r="B1337" s="97" t="s">
        <v>1849</v>
      </c>
      <c r="C1337" s="97" t="s">
        <v>834</v>
      </c>
      <c r="D1337" s="97" t="s">
        <v>1491</v>
      </c>
      <c r="E1337" s="18">
        <v>114</v>
      </c>
    </row>
    <row r="1338" spans="1:5" x14ac:dyDescent="0.15">
      <c r="A1338" s="97" t="str">
        <f t="shared" si="20"/>
        <v>Garst83L65</v>
      </c>
      <c r="B1338" s="97" t="s">
        <v>1849</v>
      </c>
      <c r="C1338" s="97" t="s">
        <v>835</v>
      </c>
      <c r="D1338" s="97" t="s">
        <v>1792</v>
      </c>
      <c r="E1338" s="18">
        <v>115</v>
      </c>
    </row>
    <row r="1339" spans="1:5" x14ac:dyDescent="0.15">
      <c r="A1339" s="97" t="str">
        <f t="shared" si="20"/>
        <v>Garst83P06GT</v>
      </c>
      <c r="B1339" s="97" t="s">
        <v>1849</v>
      </c>
      <c r="C1339" s="97" t="s">
        <v>576</v>
      </c>
      <c r="D1339" s="97" t="s">
        <v>7</v>
      </c>
      <c r="E1339" s="18">
        <v>115</v>
      </c>
    </row>
    <row r="1340" spans="1:5" x14ac:dyDescent="0.15">
      <c r="A1340" s="97" t="str">
        <f t="shared" si="20"/>
        <v>Garst83P07GT/CB/LL</v>
      </c>
      <c r="B1340" s="97" t="s">
        <v>1849</v>
      </c>
      <c r="C1340" s="97" t="s">
        <v>577</v>
      </c>
      <c r="D1340" s="97" t="s">
        <v>1791</v>
      </c>
      <c r="E1340" s="18">
        <v>115</v>
      </c>
    </row>
    <row r="1341" spans="1:5" x14ac:dyDescent="0.15">
      <c r="A1341" s="97" t="str">
        <f t="shared" si="20"/>
        <v>Garst83S04GT</v>
      </c>
      <c r="B1341" s="97" t="s">
        <v>1849</v>
      </c>
      <c r="C1341" s="97" t="s">
        <v>578</v>
      </c>
      <c r="D1341" s="97" t="s">
        <v>7</v>
      </c>
      <c r="E1341" s="18">
        <v>114</v>
      </c>
    </row>
    <row r="1342" spans="1:5" x14ac:dyDescent="0.15">
      <c r="A1342" s="97" t="str">
        <f t="shared" si="20"/>
        <v>Garst83S05</v>
      </c>
      <c r="B1342" s="97" t="s">
        <v>1849</v>
      </c>
      <c r="C1342" s="97" t="s">
        <v>836</v>
      </c>
      <c r="D1342" s="97" t="s">
        <v>1491</v>
      </c>
      <c r="E1342" s="18">
        <v>114</v>
      </c>
    </row>
    <row r="1343" spans="1:5" x14ac:dyDescent="0.15">
      <c r="A1343" s="97" t="str">
        <f t="shared" si="20"/>
        <v>Garst83T94GT/CB/LL</v>
      </c>
      <c r="B1343" s="97" t="s">
        <v>1849</v>
      </c>
      <c r="C1343" s="97" t="s">
        <v>579</v>
      </c>
      <c r="D1343" s="97" t="s">
        <v>1791</v>
      </c>
      <c r="E1343" s="18">
        <v>113</v>
      </c>
    </row>
    <row r="1344" spans="1:5" x14ac:dyDescent="0.15">
      <c r="A1344" s="97" t="str">
        <f t="shared" si="20"/>
        <v>Garst83X58</v>
      </c>
      <c r="B1344" s="97" t="s">
        <v>1849</v>
      </c>
      <c r="C1344" s="97" t="s">
        <v>837</v>
      </c>
      <c r="D1344" s="97" t="s">
        <v>1491</v>
      </c>
      <c r="E1344" s="18">
        <v>113</v>
      </c>
    </row>
    <row r="1345" spans="1:5" x14ac:dyDescent="0.15">
      <c r="A1345" s="97" t="str">
        <f t="shared" si="20"/>
        <v>Garst83X61</v>
      </c>
      <c r="B1345" s="97" t="s">
        <v>1849</v>
      </c>
      <c r="C1345" s="97" t="s">
        <v>400</v>
      </c>
      <c r="D1345" s="97" t="s">
        <v>1796</v>
      </c>
      <c r="E1345" s="18">
        <v>113</v>
      </c>
    </row>
    <row r="1346" spans="1:5" x14ac:dyDescent="0.15">
      <c r="A1346" s="97" t="str">
        <f t="shared" ref="A1346:A1409" si="21">B1346&amp;C1346</f>
        <v>Garst8410LL</v>
      </c>
      <c r="B1346" s="97" t="s">
        <v>1849</v>
      </c>
      <c r="C1346" s="97" t="s">
        <v>1866</v>
      </c>
      <c r="D1346" s="97" t="s">
        <v>1787</v>
      </c>
      <c r="E1346" s="18">
        <v>110</v>
      </c>
    </row>
    <row r="1347" spans="1:5" x14ac:dyDescent="0.15">
      <c r="A1347" s="97" t="str">
        <f t="shared" si="21"/>
        <v>Garst8420IT</v>
      </c>
      <c r="B1347" s="97" t="s">
        <v>1849</v>
      </c>
      <c r="C1347" s="97" t="s">
        <v>1867</v>
      </c>
      <c r="D1347" s="97" t="s">
        <v>1383</v>
      </c>
      <c r="E1347" s="18">
        <v>110</v>
      </c>
    </row>
    <row r="1348" spans="1:5" x14ac:dyDescent="0.15">
      <c r="A1348" s="97" t="str">
        <f t="shared" si="21"/>
        <v>Garst8422GT</v>
      </c>
      <c r="B1348" s="97" t="s">
        <v>1849</v>
      </c>
      <c r="C1348" s="97" t="s">
        <v>1868</v>
      </c>
      <c r="D1348" s="97" t="s">
        <v>7</v>
      </c>
      <c r="E1348" s="18">
        <v>110</v>
      </c>
    </row>
    <row r="1349" spans="1:5" x14ac:dyDescent="0.15">
      <c r="A1349" s="97" t="str">
        <f t="shared" si="21"/>
        <v>Garst8422GT</v>
      </c>
      <c r="B1349" s="97" t="s">
        <v>1849</v>
      </c>
      <c r="C1349" s="97" t="s">
        <v>1868</v>
      </c>
      <c r="D1349" s="97" t="s">
        <v>7</v>
      </c>
      <c r="E1349" s="18">
        <v>110</v>
      </c>
    </row>
    <row r="1350" spans="1:5" x14ac:dyDescent="0.15">
      <c r="A1350" s="97" t="str">
        <f t="shared" si="21"/>
        <v>Garst8424</v>
      </c>
      <c r="B1350" s="97" t="s">
        <v>1849</v>
      </c>
      <c r="C1350" s="97" t="s">
        <v>2212</v>
      </c>
      <c r="D1350" s="97" t="s">
        <v>2641</v>
      </c>
      <c r="E1350" s="18">
        <v>110</v>
      </c>
    </row>
    <row r="1351" spans="1:5" x14ac:dyDescent="0.15">
      <c r="A1351" s="97" t="str">
        <f t="shared" si="21"/>
        <v>Garst8433RW</v>
      </c>
      <c r="B1351" s="97" t="s">
        <v>1849</v>
      </c>
      <c r="C1351" s="97" t="s">
        <v>1869</v>
      </c>
      <c r="D1351" s="97" t="s">
        <v>284</v>
      </c>
      <c r="E1351" s="18">
        <v>110</v>
      </c>
    </row>
    <row r="1352" spans="1:5" x14ac:dyDescent="0.15">
      <c r="A1352" s="97" t="str">
        <f t="shared" si="21"/>
        <v>Garst8442</v>
      </c>
      <c r="B1352" s="97" t="s">
        <v>1849</v>
      </c>
      <c r="C1352" s="97" t="s">
        <v>2213</v>
      </c>
      <c r="D1352" s="97" t="s">
        <v>2641</v>
      </c>
      <c r="E1352" s="18">
        <v>111</v>
      </c>
    </row>
    <row r="1353" spans="1:5" x14ac:dyDescent="0.15">
      <c r="A1353" s="97" t="str">
        <f t="shared" si="21"/>
        <v>Garst8444IT</v>
      </c>
      <c r="B1353" s="97" t="s">
        <v>1849</v>
      </c>
      <c r="C1353" s="97" t="s">
        <v>1870</v>
      </c>
      <c r="D1353" s="97" t="s">
        <v>1383</v>
      </c>
      <c r="E1353" s="18">
        <v>111</v>
      </c>
    </row>
    <row r="1354" spans="1:5" x14ac:dyDescent="0.15">
      <c r="A1354" s="97" t="str">
        <f t="shared" si="21"/>
        <v>Garst8445</v>
      </c>
      <c r="B1354" s="97" t="s">
        <v>1849</v>
      </c>
      <c r="C1354" s="97" t="s">
        <v>2214</v>
      </c>
      <c r="D1354" s="97" t="s">
        <v>2641</v>
      </c>
      <c r="E1354" s="18">
        <v>111</v>
      </c>
    </row>
    <row r="1355" spans="1:5" x14ac:dyDescent="0.15">
      <c r="A1355" s="97" t="str">
        <f t="shared" si="21"/>
        <v>Garst8446CB/LL</v>
      </c>
      <c r="B1355" s="97" t="s">
        <v>1849</v>
      </c>
      <c r="C1355" s="97" t="s">
        <v>1871</v>
      </c>
      <c r="D1355" s="97" t="s">
        <v>1491</v>
      </c>
      <c r="E1355" s="18">
        <v>111</v>
      </c>
    </row>
    <row r="1356" spans="1:5" x14ac:dyDescent="0.15">
      <c r="A1356" s="97" t="str">
        <f t="shared" si="21"/>
        <v>Garst8449HX/LL</v>
      </c>
      <c r="B1356" s="97" t="s">
        <v>1849</v>
      </c>
      <c r="C1356" s="97" t="s">
        <v>1872</v>
      </c>
      <c r="D1356" s="97" t="s">
        <v>1485</v>
      </c>
      <c r="E1356" s="18">
        <v>112</v>
      </c>
    </row>
    <row r="1357" spans="1:5" x14ac:dyDescent="0.15">
      <c r="A1357" s="97" t="str">
        <f t="shared" si="21"/>
        <v>Garst8450IT</v>
      </c>
      <c r="B1357" s="97" t="s">
        <v>1849</v>
      </c>
      <c r="C1357" s="97" t="s">
        <v>1873</v>
      </c>
      <c r="D1357" s="97" t="s">
        <v>1383</v>
      </c>
      <c r="E1357" s="18">
        <v>111</v>
      </c>
    </row>
    <row r="1358" spans="1:5" x14ac:dyDescent="0.15">
      <c r="A1358" s="97" t="str">
        <f t="shared" si="21"/>
        <v>Garst8452CB/LL</v>
      </c>
      <c r="B1358" s="97" t="s">
        <v>1849</v>
      </c>
      <c r="C1358" s="97" t="s">
        <v>1874</v>
      </c>
      <c r="D1358" s="97" t="s">
        <v>1491</v>
      </c>
      <c r="E1358" s="18">
        <v>112</v>
      </c>
    </row>
    <row r="1359" spans="1:5" x14ac:dyDescent="0.15">
      <c r="A1359" s="97" t="str">
        <f t="shared" si="21"/>
        <v>Garst8456CB/LL</v>
      </c>
      <c r="B1359" s="97" t="s">
        <v>1849</v>
      </c>
      <c r="C1359" s="97" t="s">
        <v>1875</v>
      </c>
      <c r="D1359" s="97" t="s">
        <v>1491</v>
      </c>
      <c r="E1359" s="18">
        <v>110</v>
      </c>
    </row>
    <row r="1360" spans="1:5" x14ac:dyDescent="0.15">
      <c r="A1360" s="97" t="str">
        <f t="shared" si="21"/>
        <v>Garst8459RW</v>
      </c>
      <c r="B1360" s="97" t="s">
        <v>1849</v>
      </c>
      <c r="C1360" s="97" t="s">
        <v>1876</v>
      </c>
      <c r="D1360" s="97" t="s">
        <v>284</v>
      </c>
      <c r="E1360" s="18">
        <v>110</v>
      </c>
    </row>
    <row r="1361" spans="1:5" x14ac:dyDescent="0.15">
      <c r="A1361" s="97" t="str">
        <f t="shared" si="21"/>
        <v>Garst8461</v>
      </c>
      <c r="B1361" s="97" t="s">
        <v>1849</v>
      </c>
      <c r="C1361" s="97" t="s">
        <v>2215</v>
      </c>
      <c r="D1361" s="97" t="s">
        <v>2641</v>
      </c>
      <c r="E1361" s="18">
        <v>109</v>
      </c>
    </row>
    <row r="1362" spans="1:5" x14ac:dyDescent="0.15">
      <c r="A1362" s="97" t="str">
        <f t="shared" si="21"/>
        <v>Garst8464IT</v>
      </c>
      <c r="B1362" s="97" t="s">
        <v>1849</v>
      </c>
      <c r="C1362" s="97" t="s">
        <v>1877</v>
      </c>
      <c r="D1362" s="97" t="s">
        <v>1383</v>
      </c>
      <c r="E1362" s="18">
        <v>111</v>
      </c>
    </row>
    <row r="1363" spans="1:5" x14ac:dyDescent="0.15">
      <c r="A1363" s="97" t="str">
        <f t="shared" si="21"/>
        <v>Garst8478CB/LL/GT</v>
      </c>
      <c r="B1363" s="97" t="s">
        <v>1849</v>
      </c>
      <c r="C1363" s="97" t="s">
        <v>1878</v>
      </c>
      <c r="D1363" s="97" t="s">
        <v>1791</v>
      </c>
      <c r="E1363" s="18">
        <v>111</v>
      </c>
    </row>
    <row r="1364" spans="1:5" x14ac:dyDescent="0.15">
      <c r="A1364" s="97" t="str">
        <f t="shared" si="21"/>
        <v>Garst8478CB/LL/GT</v>
      </c>
      <c r="B1364" s="97" t="s">
        <v>1849</v>
      </c>
      <c r="C1364" s="97" t="s">
        <v>1878</v>
      </c>
      <c r="D1364" s="97" t="s">
        <v>1791</v>
      </c>
      <c r="E1364" s="18">
        <v>111</v>
      </c>
    </row>
    <row r="1365" spans="1:5" x14ac:dyDescent="0.15">
      <c r="A1365" s="97" t="str">
        <f t="shared" si="21"/>
        <v>Garst8478CB/LL/GT</v>
      </c>
      <c r="B1365" s="97" t="s">
        <v>1849</v>
      </c>
      <c r="C1365" s="97" t="s">
        <v>1878</v>
      </c>
      <c r="D1365" s="97" t="s">
        <v>1791</v>
      </c>
      <c r="E1365" s="18">
        <v>111</v>
      </c>
    </row>
    <row r="1366" spans="1:5" x14ac:dyDescent="0.15">
      <c r="A1366" s="97" t="str">
        <f t="shared" si="21"/>
        <v>Garst8479GT/RW</v>
      </c>
      <c r="B1366" s="97" t="s">
        <v>1849</v>
      </c>
      <c r="C1366" s="97" t="s">
        <v>1879</v>
      </c>
      <c r="D1366" s="97" t="s">
        <v>1880</v>
      </c>
      <c r="E1366" s="18">
        <v>112</v>
      </c>
    </row>
    <row r="1367" spans="1:5" x14ac:dyDescent="0.15">
      <c r="A1367" s="97" t="str">
        <f t="shared" si="21"/>
        <v>Garst8481IT</v>
      </c>
      <c r="B1367" s="97" t="s">
        <v>1849</v>
      </c>
      <c r="C1367" s="97" t="s">
        <v>1881</v>
      </c>
      <c r="D1367" s="97" t="s">
        <v>1383</v>
      </c>
      <c r="E1367" s="18">
        <v>112</v>
      </c>
    </row>
    <row r="1368" spans="1:5" x14ac:dyDescent="0.15">
      <c r="A1368" s="97" t="str">
        <f t="shared" si="21"/>
        <v>Garst8482CBLLIT</v>
      </c>
      <c r="B1368" s="97" t="s">
        <v>1849</v>
      </c>
      <c r="C1368" s="97" t="s">
        <v>838</v>
      </c>
      <c r="D1368" s="97" t="s">
        <v>1343</v>
      </c>
      <c r="E1368" s="18">
        <v>112</v>
      </c>
    </row>
    <row r="1369" spans="1:5" x14ac:dyDescent="0.15">
      <c r="A1369" s="97" t="str">
        <f t="shared" si="21"/>
        <v>Garst8488IT</v>
      </c>
      <c r="B1369" s="97" t="s">
        <v>1849</v>
      </c>
      <c r="C1369" s="97" t="s">
        <v>1882</v>
      </c>
      <c r="D1369" s="97" t="s">
        <v>1383</v>
      </c>
      <c r="E1369" s="18">
        <v>112</v>
      </c>
    </row>
    <row r="1370" spans="1:5" x14ac:dyDescent="0.15">
      <c r="A1370" s="97" t="str">
        <f t="shared" si="21"/>
        <v>Garst8489GT</v>
      </c>
      <c r="B1370" s="97" t="s">
        <v>1849</v>
      </c>
      <c r="C1370" s="97" t="s">
        <v>1883</v>
      </c>
      <c r="D1370" s="97" t="s">
        <v>7</v>
      </c>
      <c r="E1370" s="18">
        <v>112</v>
      </c>
    </row>
    <row r="1371" spans="1:5" x14ac:dyDescent="0.15">
      <c r="A1371" s="97" t="str">
        <f t="shared" si="21"/>
        <v>Garst84A53</v>
      </c>
      <c r="B1371" s="97" t="s">
        <v>1849</v>
      </c>
      <c r="C1371" s="97" t="s">
        <v>839</v>
      </c>
      <c r="D1371" s="97" t="s">
        <v>2568</v>
      </c>
      <c r="E1371" s="18">
        <v>112</v>
      </c>
    </row>
    <row r="1372" spans="1:5" x14ac:dyDescent="0.15">
      <c r="A1372" s="97" t="str">
        <f t="shared" si="21"/>
        <v>Garst84B26</v>
      </c>
      <c r="B1372" s="97" t="s">
        <v>1849</v>
      </c>
      <c r="C1372" s="97" t="s">
        <v>840</v>
      </c>
      <c r="D1372" s="97" t="s">
        <v>1880</v>
      </c>
      <c r="E1372" s="18">
        <v>110</v>
      </c>
    </row>
    <row r="1373" spans="1:5" x14ac:dyDescent="0.15">
      <c r="A1373" s="97" t="str">
        <f t="shared" si="21"/>
        <v>Garst84D47</v>
      </c>
      <c r="B1373" s="97" t="s">
        <v>1849</v>
      </c>
      <c r="C1373" s="97" t="s">
        <v>841</v>
      </c>
      <c r="D1373" s="97" t="s">
        <v>1792</v>
      </c>
      <c r="E1373" s="18">
        <v>111</v>
      </c>
    </row>
    <row r="1374" spans="1:5" x14ac:dyDescent="0.15">
      <c r="A1374" s="97" t="str">
        <f t="shared" si="21"/>
        <v>Garst84F34</v>
      </c>
      <c r="B1374" s="97" t="s">
        <v>1849</v>
      </c>
      <c r="C1374" s="97" t="s">
        <v>842</v>
      </c>
      <c r="D1374" s="97" t="s">
        <v>1796</v>
      </c>
      <c r="E1374" s="18">
        <v>110</v>
      </c>
    </row>
    <row r="1375" spans="1:5" x14ac:dyDescent="0.15">
      <c r="A1375" s="97" t="str">
        <f t="shared" si="21"/>
        <v>Garst84F34</v>
      </c>
      <c r="B1375" s="97" t="s">
        <v>1849</v>
      </c>
      <c r="C1375" s="97" t="s">
        <v>842</v>
      </c>
      <c r="D1375" s="97" t="s">
        <v>1796</v>
      </c>
      <c r="E1375" s="18">
        <v>110</v>
      </c>
    </row>
    <row r="1376" spans="1:5" x14ac:dyDescent="0.15">
      <c r="A1376" s="97" t="str">
        <f t="shared" si="21"/>
        <v>Garst84H80</v>
      </c>
      <c r="B1376" s="97" t="s">
        <v>1849</v>
      </c>
      <c r="C1376" s="97" t="s">
        <v>843</v>
      </c>
      <c r="D1376" s="97" t="s">
        <v>1796</v>
      </c>
      <c r="E1376" s="18">
        <v>112</v>
      </c>
    </row>
    <row r="1377" spans="1:5" x14ac:dyDescent="0.15">
      <c r="A1377" s="97" t="str">
        <f t="shared" si="21"/>
        <v>Garst84N16</v>
      </c>
      <c r="B1377" s="97" t="s">
        <v>1849</v>
      </c>
      <c r="C1377" s="97" t="s">
        <v>844</v>
      </c>
      <c r="D1377" s="97" t="s">
        <v>1491</v>
      </c>
      <c r="E1377" s="18">
        <v>111</v>
      </c>
    </row>
    <row r="1378" spans="1:5" x14ac:dyDescent="0.15">
      <c r="A1378" s="97" t="str">
        <f t="shared" si="21"/>
        <v>Garst84N18-3000GT</v>
      </c>
      <c r="B1378" s="97" t="s">
        <v>1849</v>
      </c>
      <c r="C1378" s="97" t="s">
        <v>580</v>
      </c>
      <c r="D1378" s="97" t="s">
        <v>1796</v>
      </c>
      <c r="E1378" s="18">
        <v>111</v>
      </c>
    </row>
    <row r="1379" spans="1:5" x14ac:dyDescent="0.15">
      <c r="A1379" s="97" t="str">
        <f t="shared" si="21"/>
        <v>Garst84Q54GT</v>
      </c>
      <c r="B1379" s="97" t="s">
        <v>1849</v>
      </c>
      <c r="C1379" s="97" t="s">
        <v>581</v>
      </c>
      <c r="D1379" s="97" t="s">
        <v>7</v>
      </c>
      <c r="E1379" s="18">
        <v>111</v>
      </c>
    </row>
    <row r="1380" spans="1:5" x14ac:dyDescent="0.15">
      <c r="A1380" s="97" t="str">
        <f t="shared" si="21"/>
        <v>Garst84Q55</v>
      </c>
      <c r="B1380" s="97" t="s">
        <v>1849</v>
      </c>
      <c r="C1380" s="97" t="s">
        <v>845</v>
      </c>
      <c r="D1380" s="97" t="s">
        <v>1796</v>
      </c>
      <c r="E1380" s="18">
        <v>112</v>
      </c>
    </row>
    <row r="1381" spans="1:5" x14ac:dyDescent="0.15">
      <c r="A1381" s="97" t="str">
        <f t="shared" si="21"/>
        <v>Garst84S93</v>
      </c>
      <c r="B1381" s="97" t="s">
        <v>1849</v>
      </c>
      <c r="C1381" s="97" t="s">
        <v>846</v>
      </c>
      <c r="D1381" s="97" t="s">
        <v>1787</v>
      </c>
      <c r="E1381" s="18">
        <v>112</v>
      </c>
    </row>
    <row r="1382" spans="1:5" x14ac:dyDescent="0.15">
      <c r="A1382" s="97" t="str">
        <f t="shared" si="21"/>
        <v>Garst84U57</v>
      </c>
      <c r="B1382" s="97" t="s">
        <v>1849</v>
      </c>
      <c r="C1382" s="97" t="s">
        <v>847</v>
      </c>
      <c r="D1382" s="97" t="s">
        <v>1792</v>
      </c>
      <c r="E1382" s="18">
        <v>110</v>
      </c>
    </row>
    <row r="1383" spans="1:5" x14ac:dyDescent="0.15">
      <c r="A1383" s="97" t="str">
        <f t="shared" si="21"/>
        <v>Garst84U57</v>
      </c>
      <c r="B1383" s="97" t="s">
        <v>1849</v>
      </c>
      <c r="C1383" s="97" t="s">
        <v>847</v>
      </c>
      <c r="D1383" s="97" t="s">
        <v>1792</v>
      </c>
      <c r="E1383" s="18">
        <v>112</v>
      </c>
    </row>
    <row r="1384" spans="1:5" x14ac:dyDescent="0.15">
      <c r="A1384" s="97" t="str">
        <f t="shared" si="21"/>
        <v>Garst84U58-3000GT</v>
      </c>
      <c r="B1384" s="97" t="s">
        <v>1849</v>
      </c>
      <c r="C1384" s="97" t="s">
        <v>582</v>
      </c>
      <c r="D1384" s="97" t="s">
        <v>1796</v>
      </c>
      <c r="E1384" s="18">
        <v>110</v>
      </c>
    </row>
    <row r="1385" spans="1:5" x14ac:dyDescent="0.15">
      <c r="A1385" s="97" t="str">
        <f t="shared" si="21"/>
        <v>Garst84U94</v>
      </c>
      <c r="B1385" s="97" t="s">
        <v>1849</v>
      </c>
      <c r="C1385" s="97" t="s">
        <v>848</v>
      </c>
      <c r="D1385" s="97" t="s">
        <v>1792</v>
      </c>
      <c r="E1385" s="18">
        <v>112</v>
      </c>
    </row>
    <row r="1386" spans="1:5" x14ac:dyDescent="0.15">
      <c r="A1386" s="97" t="str">
        <f t="shared" si="21"/>
        <v>Garst84W95</v>
      </c>
      <c r="B1386" s="97" t="s">
        <v>1849</v>
      </c>
      <c r="C1386" s="97" t="s">
        <v>849</v>
      </c>
      <c r="D1386" s="97" t="s">
        <v>1791</v>
      </c>
      <c r="E1386" s="18">
        <v>112</v>
      </c>
    </row>
    <row r="1387" spans="1:5" x14ac:dyDescent="0.15">
      <c r="A1387" s="97" t="str">
        <f t="shared" si="21"/>
        <v>Garst8514HX/LL</v>
      </c>
      <c r="B1387" s="97" t="s">
        <v>1849</v>
      </c>
      <c r="C1387" s="97" t="s">
        <v>1884</v>
      </c>
      <c r="D1387" s="97" t="s">
        <v>1485</v>
      </c>
      <c r="E1387" s="18">
        <v>110</v>
      </c>
    </row>
    <row r="1388" spans="1:5" x14ac:dyDescent="0.15">
      <c r="A1388" s="97" t="str">
        <f t="shared" si="21"/>
        <v>Garst8518LL</v>
      </c>
      <c r="B1388" s="97" t="s">
        <v>1849</v>
      </c>
      <c r="C1388" s="97" t="s">
        <v>1885</v>
      </c>
      <c r="D1388" s="97" t="s">
        <v>1787</v>
      </c>
      <c r="E1388" s="18">
        <v>107</v>
      </c>
    </row>
    <row r="1389" spans="1:5" x14ac:dyDescent="0.15">
      <c r="A1389" s="97" t="str">
        <f t="shared" si="21"/>
        <v>Garst8518LL</v>
      </c>
      <c r="B1389" s="97" t="s">
        <v>1849</v>
      </c>
      <c r="C1389" s="97" t="s">
        <v>1885</v>
      </c>
      <c r="D1389" s="97" t="s">
        <v>1787</v>
      </c>
      <c r="E1389" s="18">
        <v>107</v>
      </c>
    </row>
    <row r="1390" spans="1:5" x14ac:dyDescent="0.15">
      <c r="A1390" s="97" t="str">
        <f t="shared" si="21"/>
        <v>Garst8523IT</v>
      </c>
      <c r="B1390" s="97" t="s">
        <v>1849</v>
      </c>
      <c r="C1390" s="97" t="s">
        <v>1886</v>
      </c>
      <c r="D1390" s="97" t="s">
        <v>1383</v>
      </c>
      <c r="E1390" s="18">
        <v>108</v>
      </c>
    </row>
    <row r="1391" spans="1:5" x14ac:dyDescent="0.15">
      <c r="A1391" s="97" t="str">
        <f t="shared" si="21"/>
        <v>Garst8541IT</v>
      </c>
      <c r="B1391" s="97" t="s">
        <v>1849</v>
      </c>
      <c r="C1391" s="97" t="s">
        <v>1887</v>
      </c>
      <c r="D1391" s="97" t="s">
        <v>1383</v>
      </c>
      <c r="E1391" s="18">
        <v>108</v>
      </c>
    </row>
    <row r="1392" spans="1:5" x14ac:dyDescent="0.15">
      <c r="A1392" s="97" t="str">
        <f t="shared" si="21"/>
        <v>Garst8545</v>
      </c>
      <c r="B1392" s="97" t="s">
        <v>1849</v>
      </c>
      <c r="C1392" s="97" t="s">
        <v>2216</v>
      </c>
      <c r="D1392" s="97" t="s">
        <v>2641</v>
      </c>
      <c r="E1392" s="18">
        <v>109</v>
      </c>
    </row>
    <row r="1393" spans="1:5" x14ac:dyDescent="0.15">
      <c r="A1393" s="97" t="str">
        <f t="shared" si="21"/>
        <v>Garst8554CB/LL</v>
      </c>
      <c r="B1393" s="97" t="s">
        <v>1849</v>
      </c>
      <c r="C1393" s="97" t="s">
        <v>1888</v>
      </c>
      <c r="D1393" s="97" t="s">
        <v>1491</v>
      </c>
      <c r="E1393" s="18">
        <v>107</v>
      </c>
    </row>
    <row r="1394" spans="1:5" x14ac:dyDescent="0.15">
      <c r="A1394" s="97" t="str">
        <f t="shared" si="21"/>
        <v>Garst8562CB/LL</v>
      </c>
      <c r="B1394" s="97" t="s">
        <v>1849</v>
      </c>
      <c r="C1394" s="97" t="s">
        <v>1889</v>
      </c>
      <c r="D1394" s="97" t="s">
        <v>1491</v>
      </c>
      <c r="E1394" s="18">
        <v>106</v>
      </c>
    </row>
    <row r="1395" spans="1:5" x14ac:dyDescent="0.15">
      <c r="A1395" s="97" t="str">
        <f t="shared" si="21"/>
        <v>Garst8568CB/LL</v>
      </c>
      <c r="B1395" s="97" t="s">
        <v>1849</v>
      </c>
      <c r="C1395" s="97" t="s">
        <v>1890</v>
      </c>
      <c r="D1395" s="97" t="s">
        <v>1491</v>
      </c>
      <c r="E1395" s="18">
        <v>109</v>
      </c>
    </row>
    <row r="1396" spans="1:5" x14ac:dyDescent="0.15">
      <c r="A1396" s="97" t="str">
        <f t="shared" si="21"/>
        <v>Garst8571CB/LL</v>
      </c>
      <c r="B1396" s="97" t="s">
        <v>1849</v>
      </c>
      <c r="C1396" s="97" t="s">
        <v>1891</v>
      </c>
      <c r="D1396" s="97" t="s">
        <v>1491</v>
      </c>
      <c r="E1396" s="18">
        <v>106</v>
      </c>
    </row>
    <row r="1397" spans="1:5" x14ac:dyDescent="0.15">
      <c r="A1397" s="97" t="str">
        <f t="shared" si="21"/>
        <v>Garst8573CB/LL/RW</v>
      </c>
      <c r="B1397" s="97" t="s">
        <v>1849</v>
      </c>
      <c r="C1397" s="97" t="s">
        <v>1892</v>
      </c>
      <c r="D1397" s="97" t="s">
        <v>1792</v>
      </c>
      <c r="E1397" s="18">
        <v>106</v>
      </c>
    </row>
    <row r="1398" spans="1:5" x14ac:dyDescent="0.15">
      <c r="A1398" s="97" t="str">
        <f t="shared" si="21"/>
        <v>Garst8575</v>
      </c>
      <c r="B1398" s="97" t="s">
        <v>1849</v>
      </c>
      <c r="C1398" s="97" t="s">
        <v>2858</v>
      </c>
      <c r="D1398" s="97" t="s">
        <v>2641</v>
      </c>
      <c r="E1398" s="18">
        <v>108</v>
      </c>
    </row>
    <row r="1399" spans="1:5" x14ac:dyDescent="0.15">
      <c r="A1399" s="97" t="str">
        <f t="shared" si="21"/>
        <v>Garst8578IT</v>
      </c>
      <c r="B1399" s="97" t="s">
        <v>1849</v>
      </c>
      <c r="C1399" s="97" t="s">
        <v>1893</v>
      </c>
      <c r="D1399" s="97" t="s">
        <v>1383</v>
      </c>
      <c r="E1399" s="18">
        <v>107</v>
      </c>
    </row>
    <row r="1400" spans="1:5" x14ac:dyDescent="0.15">
      <c r="A1400" s="97" t="str">
        <f t="shared" si="21"/>
        <v>Garst8578IT</v>
      </c>
      <c r="B1400" s="97" t="s">
        <v>1849</v>
      </c>
      <c r="C1400" s="97" t="s">
        <v>1893</v>
      </c>
      <c r="D1400" s="97" t="s">
        <v>1383</v>
      </c>
      <c r="E1400" s="18">
        <v>107</v>
      </c>
    </row>
    <row r="1401" spans="1:5" x14ac:dyDescent="0.15">
      <c r="A1401" s="97" t="str">
        <f t="shared" si="21"/>
        <v>Garst8579GT</v>
      </c>
      <c r="B1401" s="97" t="s">
        <v>1849</v>
      </c>
      <c r="C1401" s="97" t="s">
        <v>1894</v>
      </c>
      <c r="D1401" s="97" t="s">
        <v>7</v>
      </c>
      <c r="E1401" s="18">
        <v>107</v>
      </c>
    </row>
    <row r="1402" spans="1:5" x14ac:dyDescent="0.15">
      <c r="A1402" s="97" t="str">
        <f t="shared" si="21"/>
        <v>Garst8579GT</v>
      </c>
      <c r="B1402" s="97" t="s">
        <v>1849</v>
      </c>
      <c r="C1402" s="97" t="s">
        <v>1894</v>
      </c>
      <c r="D1402" s="97" t="s">
        <v>7</v>
      </c>
      <c r="E1402" s="18">
        <v>107</v>
      </c>
    </row>
    <row r="1403" spans="1:5" x14ac:dyDescent="0.15">
      <c r="A1403" s="97" t="str">
        <f t="shared" si="21"/>
        <v>Garst8585GLS/IT</v>
      </c>
      <c r="B1403" s="97" t="s">
        <v>1849</v>
      </c>
      <c r="C1403" s="97" t="s">
        <v>140</v>
      </c>
      <c r="D1403" s="97" t="s">
        <v>1383</v>
      </c>
      <c r="E1403" s="18">
        <v>108</v>
      </c>
    </row>
    <row r="1404" spans="1:5" x14ac:dyDescent="0.15">
      <c r="A1404" s="97" t="str">
        <f t="shared" si="21"/>
        <v>Garst8590GT</v>
      </c>
      <c r="B1404" s="97" t="s">
        <v>1849</v>
      </c>
      <c r="C1404" s="97" t="s">
        <v>141</v>
      </c>
      <c r="D1404" s="97" t="s">
        <v>7</v>
      </c>
      <c r="E1404" s="18">
        <v>106</v>
      </c>
    </row>
    <row r="1405" spans="1:5" x14ac:dyDescent="0.15">
      <c r="A1405" s="97" t="str">
        <f t="shared" si="21"/>
        <v>Garst8590GT</v>
      </c>
      <c r="B1405" s="97" t="s">
        <v>1849</v>
      </c>
      <c r="C1405" s="97" t="s">
        <v>141</v>
      </c>
      <c r="D1405" s="97" t="s">
        <v>7</v>
      </c>
      <c r="E1405" s="18">
        <v>106</v>
      </c>
    </row>
    <row r="1406" spans="1:5" x14ac:dyDescent="0.15">
      <c r="A1406" s="97" t="str">
        <f t="shared" si="21"/>
        <v>Garst8590IT</v>
      </c>
      <c r="B1406" s="97" t="s">
        <v>1849</v>
      </c>
      <c r="C1406" s="97" t="s">
        <v>142</v>
      </c>
      <c r="D1406" s="97" t="s">
        <v>1383</v>
      </c>
      <c r="E1406" s="18">
        <v>106</v>
      </c>
    </row>
    <row r="1407" spans="1:5" x14ac:dyDescent="0.15">
      <c r="A1407" s="97" t="str">
        <f t="shared" si="21"/>
        <v>Garst85E97</v>
      </c>
      <c r="B1407" s="97" t="s">
        <v>1849</v>
      </c>
      <c r="C1407" s="97" t="s">
        <v>850</v>
      </c>
      <c r="D1407" s="97" t="s">
        <v>7</v>
      </c>
      <c r="E1407" s="18">
        <v>108</v>
      </c>
    </row>
    <row r="1408" spans="1:5" x14ac:dyDescent="0.15">
      <c r="A1408" s="97" t="str">
        <f t="shared" si="21"/>
        <v>Garst85E98-3000GT</v>
      </c>
      <c r="B1408" s="97" t="s">
        <v>1849</v>
      </c>
      <c r="C1408" s="97" t="s">
        <v>583</v>
      </c>
      <c r="D1408" s="97" t="s">
        <v>1796</v>
      </c>
      <c r="E1408" s="18">
        <v>108</v>
      </c>
    </row>
    <row r="1409" spans="1:5" x14ac:dyDescent="0.15">
      <c r="A1409" s="97" t="str">
        <f t="shared" si="21"/>
        <v>Garst85K16</v>
      </c>
      <c r="B1409" s="97" t="s">
        <v>1849</v>
      </c>
      <c r="C1409" s="97" t="s">
        <v>851</v>
      </c>
      <c r="D1409" s="97" t="s">
        <v>7</v>
      </c>
      <c r="E1409" s="18">
        <v>109</v>
      </c>
    </row>
    <row r="1410" spans="1:5" x14ac:dyDescent="0.15">
      <c r="A1410" s="97" t="str">
        <f t="shared" ref="A1410:A1473" si="22">B1410&amp;C1410</f>
        <v>Garst85K17-3000GT</v>
      </c>
      <c r="B1410" s="97" t="s">
        <v>1849</v>
      </c>
      <c r="C1410" s="97" t="s">
        <v>584</v>
      </c>
      <c r="D1410" s="97" t="s">
        <v>1796</v>
      </c>
      <c r="E1410" s="18">
        <v>110</v>
      </c>
    </row>
    <row r="1411" spans="1:5" x14ac:dyDescent="0.15">
      <c r="A1411" s="97" t="str">
        <f t="shared" si="22"/>
        <v>Garst85N72</v>
      </c>
      <c r="B1411" s="97" t="s">
        <v>1849</v>
      </c>
      <c r="C1411" s="97" t="s">
        <v>852</v>
      </c>
      <c r="D1411" s="97" t="s">
        <v>2568</v>
      </c>
      <c r="E1411" s="18">
        <v>106</v>
      </c>
    </row>
    <row r="1412" spans="1:5" x14ac:dyDescent="0.15">
      <c r="A1412" s="97" t="str">
        <f t="shared" si="22"/>
        <v>Garst85R29</v>
      </c>
      <c r="B1412" s="97" t="s">
        <v>1849</v>
      </c>
      <c r="C1412" s="97" t="s">
        <v>853</v>
      </c>
      <c r="D1412" s="97" t="s">
        <v>2568</v>
      </c>
      <c r="E1412" s="18">
        <v>108</v>
      </c>
    </row>
    <row r="1413" spans="1:5" x14ac:dyDescent="0.15">
      <c r="A1413" s="97" t="str">
        <f t="shared" si="22"/>
        <v>Garst85R29</v>
      </c>
      <c r="B1413" s="97" t="s">
        <v>1849</v>
      </c>
      <c r="C1413" s="97" t="s">
        <v>853</v>
      </c>
      <c r="D1413" s="97" t="s">
        <v>1791</v>
      </c>
      <c r="E1413" s="18">
        <v>108</v>
      </c>
    </row>
    <row r="1414" spans="1:5" x14ac:dyDescent="0.15">
      <c r="A1414" s="97" t="str">
        <f t="shared" si="22"/>
        <v>Garst85V86GT</v>
      </c>
      <c r="B1414" s="97" t="s">
        <v>1849</v>
      </c>
      <c r="C1414" s="97" t="s">
        <v>585</v>
      </c>
      <c r="D1414" s="97" t="s">
        <v>7</v>
      </c>
      <c r="E1414" s="18">
        <v>107</v>
      </c>
    </row>
    <row r="1415" spans="1:5" x14ac:dyDescent="0.15">
      <c r="A1415" s="97" t="str">
        <f t="shared" si="22"/>
        <v>Garst85V87</v>
      </c>
      <c r="B1415" s="97" t="s">
        <v>1849</v>
      </c>
      <c r="C1415" s="97" t="s">
        <v>854</v>
      </c>
      <c r="D1415" s="97" t="s">
        <v>1791</v>
      </c>
      <c r="E1415" s="18">
        <v>107</v>
      </c>
    </row>
    <row r="1416" spans="1:5" x14ac:dyDescent="0.15">
      <c r="A1416" s="97" t="str">
        <f t="shared" si="22"/>
        <v>Garst85V88-3000GT</v>
      </c>
      <c r="B1416" s="97" t="s">
        <v>1849</v>
      </c>
      <c r="C1416" s="97" t="s">
        <v>586</v>
      </c>
      <c r="D1416" s="97" t="s">
        <v>1796</v>
      </c>
      <c r="E1416" s="18">
        <v>107</v>
      </c>
    </row>
    <row r="1417" spans="1:5" x14ac:dyDescent="0.15">
      <c r="A1417" s="97" t="str">
        <f t="shared" si="22"/>
        <v>Garst8610CB/LL/RW</v>
      </c>
      <c r="B1417" s="97" t="s">
        <v>1849</v>
      </c>
      <c r="C1417" s="97" t="s">
        <v>2436</v>
      </c>
      <c r="D1417" s="97" t="s">
        <v>1792</v>
      </c>
      <c r="E1417" s="18">
        <v>105</v>
      </c>
    </row>
    <row r="1418" spans="1:5" x14ac:dyDescent="0.15">
      <c r="A1418" s="97" t="str">
        <f t="shared" si="22"/>
        <v>Garst8624HX/LL</v>
      </c>
      <c r="B1418" s="97" t="s">
        <v>1849</v>
      </c>
      <c r="C1418" s="97" t="s">
        <v>2437</v>
      </c>
      <c r="D1418" s="97" t="s">
        <v>1485</v>
      </c>
      <c r="E1418" s="18">
        <v>104</v>
      </c>
    </row>
    <row r="1419" spans="1:5" x14ac:dyDescent="0.15">
      <c r="A1419" s="97" t="str">
        <f t="shared" si="22"/>
        <v>Garst8625</v>
      </c>
      <c r="B1419" s="97" t="s">
        <v>1849</v>
      </c>
      <c r="C1419" s="97" t="s">
        <v>2859</v>
      </c>
      <c r="D1419" s="97" t="s">
        <v>2641</v>
      </c>
      <c r="E1419" s="18">
        <v>104</v>
      </c>
    </row>
    <row r="1420" spans="1:5" x14ac:dyDescent="0.15">
      <c r="A1420" s="97" t="str">
        <f t="shared" si="22"/>
        <v>Garst8634GT</v>
      </c>
      <c r="B1420" s="97" t="s">
        <v>1849</v>
      </c>
      <c r="C1420" s="97" t="s">
        <v>2438</v>
      </c>
      <c r="D1420" s="97" t="s">
        <v>7</v>
      </c>
      <c r="E1420" s="18">
        <v>105</v>
      </c>
    </row>
    <row r="1421" spans="1:5" x14ac:dyDescent="0.15">
      <c r="A1421" s="97" t="str">
        <f t="shared" si="22"/>
        <v>Garst8640IT</v>
      </c>
      <c r="B1421" s="97" t="s">
        <v>1849</v>
      </c>
      <c r="C1421" s="97" t="s">
        <v>2439</v>
      </c>
      <c r="D1421" s="97" t="s">
        <v>1383</v>
      </c>
      <c r="E1421" s="18">
        <v>104</v>
      </c>
    </row>
    <row r="1422" spans="1:5" x14ac:dyDescent="0.15">
      <c r="A1422" s="97" t="str">
        <f t="shared" si="22"/>
        <v>Garst8641CB/LL/RW</v>
      </c>
      <c r="B1422" s="97" t="s">
        <v>1849</v>
      </c>
      <c r="C1422" s="97" t="s">
        <v>2440</v>
      </c>
      <c r="D1422" s="97" t="s">
        <v>1792</v>
      </c>
      <c r="E1422" s="18">
        <v>105</v>
      </c>
    </row>
    <row r="1423" spans="1:5" x14ac:dyDescent="0.15">
      <c r="A1423" s="97" t="str">
        <f t="shared" si="22"/>
        <v>Garst8676IT</v>
      </c>
      <c r="B1423" s="97" t="s">
        <v>1849</v>
      </c>
      <c r="C1423" s="97" t="s">
        <v>2441</v>
      </c>
      <c r="D1423" s="97" t="s">
        <v>1383</v>
      </c>
      <c r="E1423" s="18">
        <v>105</v>
      </c>
    </row>
    <row r="1424" spans="1:5" x14ac:dyDescent="0.15">
      <c r="A1424" s="97" t="str">
        <f t="shared" si="22"/>
        <v>Garst8676IT</v>
      </c>
      <c r="B1424" s="97" t="s">
        <v>1849</v>
      </c>
      <c r="C1424" s="97" t="s">
        <v>2441</v>
      </c>
      <c r="D1424" s="97" t="s">
        <v>1383</v>
      </c>
      <c r="E1424" s="18">
        <v>105</v>
      </c>
    </row>
    <row r="1425" spans="1:5" x14ac:dyDescent="0.15">
      <c r="A1425" s="97" t="str">
        <f t="shared" si="22"/>
        <v>Garst8677GT</v>
      </c>
      <c r="B1425" s="97" t="s">
        <v>1849</v>
      </c>
      <c r="C1425" s="97" t="s">
        <v>2442</v>
      </c>
      <c r="D1425" s="97" t="s">
        <v>7</v>
      </c>
      <c r="E1425" s="18">
        <v>105</v>
      </c>
    </row>
    <row r="1426" spans="1:5" x14ac:dyDescent="0.15">
      <c r="A1426" s="97" t="str">
        <f t="shared" si="22"/>
        <v>Garst8687HX/LL/IT</v>
      </c>
      <c r="B1426" s="97" t="s">
        <v>1849</v>
      </c>
      <c r="C1426" s="97" t="s">
        <v>2443</v>
      </c>
      <c r="D1426" s="97" t="s">
        <v>1862</v>
      </c>
      <c r="E1426" s="18">
        <v>105</v>
      </c>
    </row>
    <row r="1427" spans="1:5" x14ac:dyDescent="0.15">
      <c r="A1427" s="97" t="str">
        <f t="shared" si="22"/>
        <v>Garst8688GT</v>
      </c>
      <c r="B1427" s="97" t="s">
        <v>1849</v>
      </c>
      <c r="C1427" s="97" t="s">
        <v>2444</v>
      </c>
      <c r="D1427" s="97" t="s">
        <v>7</v>
      </c>
      <c r="E1427" s="18">
        <v>104</v>
      </c>
    </row>
    <row r="1428" spans="1:5" x14ac:dyDescent="0.15">
      <c r="A1428" s="97" t="str">
        <f t="shared" si="22"/>
        <v>Garst8688GT</v>
      </c>
      <c r="B1428" s="97" t="s">
        <v>1849</v>
      </c>
      <c r="C1428" s="97" t="s">
        <v>2444</v>
      </c>
      <c r="D1428" s="97" t="s">
        <v>7</v>
      </c>
      <c r="E1428" s="18">
        <v>104</v>
      </c>
    </row>
    <row r="1429" spans="1:5" x14ac:dyDescent="0.15">
      <c r="A1429" s="97" t="str">
        <f t="shared" si="22"/>
        <v>Garst8689IT</v>
      </c>
      <c r="B1429" s="97" t="s">
        <v>1849</v>
      </c>
      <c r="C1429" s="97" t="s">
        <v>2445</v>
      </c>
      <c r="D1429" s="97" t="s">
        <v>1383</v>
      </c>
      <c r="E1429" s="18">
        <v>104</v>
      </c>
    </row>
    <row r="1430" spans="1:5" x14ac:dyDescent="0.15">
      <c r="A1430" s="97" t="str">
        <f t="shared" si="22"/>
        <v>Garst8693</v>
      </c>
      <c r="B1430" s="97" t="s">
        <v>1849</v>
      </c>
      <c r="C1430" s="97" t="s">
        <v>855</v>
      </c>
      <c r="D1430" s="97" t="s">
        <v>1491</v>
      </c>
      <c r="E1430" s="18">
        <v>105</v>
      </c>
    </row>
    <row r="1431" spans="1:5" x14ac:dyDescent="0.15">
      <c r="A1431" s="97" t="str">
        <f t="shared" si="22"/>
        <v>Garst86A94</v>
      </c>
      <c r="B1431" s="97" t="s">
        <v>1849</v>
      </c>
      <c r="C1431" s="97" t="s">
        <v>856</v>
      </c>
      <c r="D1431" s="97" t="s">
        <v>1792</v>
      </c>
      <c r="E1431" s="18">
        <v>105</v>
      </c>
    </row>
    <row r="1432" spans="1:5" x14ac:dyDescent="0.15">
      <c r="A1432" s="97" t="str">
        <f t="shared" si="22"/>
        <v>Garst86C74</v>
      </c>
      <c r="B1432" s="97" t="s">
        <v>1849</v>
      </c>
      <c r="C1432" s="97" t="s">
        <v>857</v>
      </c>
      <c r="D1432" s="97" t="s">
        <v>2568</v>
      </c>
      <c r="E1432" s="18">
        <v>105</v>
      </c>
    </row>
    <row r="1433" spans="1:5" x14ac:dyDescent="0.15">
      <c r="A1433" s="97" t="str">
        <f t="shared" si="22"/>
        <v>Garst86G35</v>
      </c>
      <c r="B1433" s="97" t="s">
        <v>1849</v>
      </c>
      <c r="C1433" s="97" t="s">
        <v>858</v>
      </c>
      <c r="D1433" s="97" t="s">
        <v>1796</v>
      </c>
      <c r="E1433" s="18">
        <v>105</v>
      </c>
    </row>
    <row r="1434" spans="1:5" x14ac:dyDescent="0.15">
      <c r="A1434" s="97" t="str">
        <f t="shared" si="22"/>
        <v>Garst86G35-</v>
      </c>
      <c r="B1434" s="97" t="s">
        <v>1849</v>
      </c>
      <c r="C1434" s="97" t="s">
        <v>859</v>
      </c>
      <c r="D1434" s="97" t="s">
        <v>1796</v>
      </c>
      <c r="E1434" s="18">
        <v>105</v>
      </c>
    </row>
    <row r="1435" spans="1:5" x14ac:dyDescent="0.15">
      <c r="A1435" s="97" t="str">
        <f t="shared" si="22"/>
        <v>Garst86M39</v>
      </c>
      <c r="B1435" s="97" t="s">
        <v>1849</v>
      </c>
      <c r="C1435" s="97" t="s">
        <v>860</v>
      </c>
      <c r="D1435" s="97" t="s">
        <v>1796</v>
      </c>
      <c r="E1435" s="18">
        <v>104</v>
      </c>
    </row>
    <row r="1436" spans="1:5" x14ac:dyDescent="0.15">
      <c r="A1436" s="97" t="str">
        <f t="shared" si="22"/>
        <v>Garst86M85</v>
      </c>
      <c r="B1436" s="97" t="s">
        <v>1849</v>
      </c>
      <c r="C1436" s="97" t="s">
        <v>861</v>
      </c>
      <c r="D1436" s="97" t="s">
        <v>1787</v>
      </c>
      <c r="E1436" s="18">
        <v>104</v>
      </c>
    </row>
    <row r="1437" spans="1:5" x14ac:dyDescent="0.15">
      <c r="A1437" s="97" t="str">
        <f t="shared" si="22"/>
        <v>Garst86T82</v>
      </c>
      <c r="B1437" s="97" t="s">
        <v>1849</v>
      </c>
      <c r="C1437" s="97" t="s">
        <v>862</v>
      </c>
      <c r="D1437" s="97" t="s">
        <v>1796</v>
      </c>
      <c r="E1437" s="18">
        <v>104</v>
      </c>
    </row>
    <row r="1438" spans="1:5" x14ac:dyDescent="0.15">
      <c r="A1438" s="97" t="str">
        <f t="shared" si="22"/>
        <v>Garst86T83</v>
      </c>
      <c r="B1438" s="97" t="s">
        <v>1849</v>
      </c>
      <c r="C1438" s="97" t="s">
        <v>863</v>
      </c>
      <c r="D1438" s="97" t="s">
        <v>1791</v>
      </c>
      <c r="E1438" s="18">
        <v>104</v>
      </c>
    </row>
    <row r="1439" spans="1:5" x14ac:dyDescent="0.15">
      <c r="A1439" s="97" t="str">
        <f t="shared" si="22"/>
        <v>Garst86T83</v>
      </c>
      <c r="B1439" s="97" t="s">
        <v>1849</v>
      </c>
      <c r="C1439" s="97" t="s">
        <v>863</v>
      </c>
      <c r="D1439" s="97" t="s">
        <v>1791</v>
      </c>
      <c r="E1439" s="18">
        <v>104</v>
      </c>
    </row>
    <row r="1440" spans="1:5" x14ac:dyDescent="0.15">
      <c r="A1440" s="97" t="str">
        <f t="shared" si="22"/>
        <v>Garst8715</v>
      </c>
      <c r="B1440" s="97" t="s">
        <v>1849</v>
      </c>
      <c r="C1440" s="97" t="s">
        <v>2860</v>
      </c>
      <c r="D1440" s="97" t="s">
        <v>2641</v>
      </c>
      <c r="E1440" s="18">
        <v>101</v>
      </c>
    </row>
    <row r="1441" spans="1:5" x14ac:dyDescent="0.15">
      <c r="A1441" s="97" t="str">
        <f t="shared" si="22"/>
        <v>Garst8716</v>
      </c>
      <c r="B1441" s="97" t="s">
        <v>1849</v>
      </c>
      <c r="C1441" s="97" t="s">
        <v>2861</v>
      </c>
      <c r="D1441" s="97" t="s">
        <v>2641</v>
      </c>
      <c r="E1441" s="18">
        <v>100</v>
      </c>
    </row>
    <row r="1442" spans="1:5" x14ac:dyDescent="0.15">
      <c r="A1442" s="97" t="str">
        <f t="shared" si="22"/>
        <v>Garst8725</v>
      </c>
      <c r="B1442" s="97" t="s">
        <v>1849</v>
      </c>
      <c r="C1442" s="97" t="s">
        <v>2862</v>
      </c>
      <c r="D1442" s="97" t="s">
        <v>2641</v>
      </c>
      <c r="E1442" s="18">
        <v>102</v>
      </c>
    </row>
    <row r="1443" spans="1:5" x14ac:dyDescent="0.15">
      <c r="A1443" s="97" t="str">
        <f t="shared" si="22"/>
        <v>Garst8758CB/LL/RW</v>
      </c>
      <c r="B1443" s="97" t="s">
        <v>1849</v>
      </c>
      <c r="C1443" s="97" t="s">
        <v>2866</v>
      </c>
      <c r="D1443" s="97" t="s">
        <v>1792</v>
      </c>
      <c r="E1443" s="18">
        <v>100</v>
      </c>
    </row>
    <row r="1444" spans="1:5" x14ac:dyDescent="0.15">
      <c r="A1444" s="97" t="str">
        <f t="shared" si="22"/>
        <v>Garst8775LL</v>
      </c>
      <c r="B1444" s="97" t="s">
        <v>1849</v>
      </c>
      <c r="C1444" s="97" t="s">
        <v>2867</v>
      </c>
      <c r="D1444" s="97" t="s">
        <v>1787</v>
      </c>
      <c r="E1444" s="18">
        <v>100</v>
      </c>
    </row>
    <row r="1445" spans="1:5" x14ac:dyDescent="0.15">
      <c r="A1445" s="97" t="str">
        <f t="shared" si="22"/>
        <v>Garst8792CB/LL</v>
      </c>
      <c r="B1445" s="97" t="s">
        <v>1849</v>
      </c>
      <c r="C1445" s="97" t="s">
        <v>2868</v>
      </c>
      <c r="D1445" s="97" t="s">
        <v>1491</v>
      </c>
      <c r="E1445" s="18">
        <v>99</v>
      </c>
    </row>
    <row r="1446" spans="1:5" x14ac:dyDescent="0.15">
      <c r="A1446" s="97" t="str">
        <f t="shared" si="22"/>
        <v>Garst8792CB/LL</v>
      </c>
      <c r="B1446" s="97" t="s">
        <v>1849</v>
      </c>
      <c r="C1446" s="97" t="s">
        <v>2868</v>
      </c>
      <c r="D1446" s="97" t="s">
        <v>1491</v>
      </c>
      <c r="E1446" s="18">
        <v>99</v>
      </c>
    </row>
    <row r="1447" spans="1:5" x14ac:dyDescent="0.15">
      <c r="A1447" s="97" t="str">
        <f t="shared" si="22"/>
        <v>Garst8792CB/LL</v>
      </c>
      <c r="B1447" s="97" t="s">
        <v>1849</v>
      </c>
      <c r="C1447" s="97" t="s">
        <v>2868</v>
      </c>
      <c r="D1447" s="97" t="s">
        <v>1491</v>
      </c>
      <c r="E1447" s="18">
        <v>99</v>
      </c>
    </row>
    <row r="1448" spans="1:5" x14ac:dyDescent="0.15">
      <c r="A1448" s="97" t="str">
        <f t="shared" si="22"/>
        <v>Garst87A63</v>
      </c>
      <c r="B1448" s="97" t="s">
        <v>1849</v>
      </c>
      <c r="C1448" s="97" t="s">
        <v>2869</v>
      </c>
      <c r="D1448" s="97" t="s">
        <v>2641</v>
      </c>
      <c r="E1448" s="18">
        <v>100</v>
      </c>
    </row>
    <row r="1449" spans="1:5" x14ac:dyDescent="0.15">
      <c r="A1449" s="97" t="str">
        <f t="shared" si="22"/>
        <v>Garst87G94</v>
      </c>
      <c r="B1449" s="97" t="s">
        <v>1849</v>
      </c>
      <c r="C1449" s="97" t="s">
        <v>864</v>
      </c>
      <c r="D1449" s="97" t="s">
        <v>1796</v>
      </c>
      <c r="E1449" s="18">
        <v>99</v>
      </c>
    </row>
    <row r="1450" spans="1:5" x14ac:dyDescent="0.15">
      <c r="A1450" s="97" t="str">
        <f t="shared" si="22"/>
        <v>Garst87G94</v>
      </c>
      <c r="B1450" s="97" t="s">
        <v>1849</v>
      </c>
      <c r="C1450" s="97" t="s">
        <v>864</v>
      </c>
      <c r="D1450" s="97" t="s">
        <v>1796</v>
      </c>
      <c r="E1450" s="18">
        <v>99</v>
      </c>
    </row>
    <row r="1451" spans="1:5" x14ac:dyDescent="0.15">
      <c r="A1451" s="97" t="str">
        <f t="shared" si="22"/>
        <v>Garst87Q93</v>
      </c>
      <c r="B1451" s="97" t="s">
        <v>1849</v>
      </c>
      <c r="C1451" s="97" t="s">
        <v>865</v>
      </c>
      <c r="D1451" s="97" t="s">
        <v>2568</v>
      </c>
      <c r="E1451" s="18">
        <v>99</v>
      </c>
    </row>
    <row r="1452" spans="1:5" x14ac:dyDescent="0.15">
      <c r="A1452" s="97" t="str">
        <f t="shared" si="22"/>
        <v>Garst87W95</v>
      </c>
      <c r="B1452" s="97" t="s">
        <v>1849</v>
      </c>
      <c r="C1452" s="97" t="s">
        <v>866</v>
      </c>
      <c r="D1452" s="97" t="s">
        <v>1491</v>
      </c>
      <c r="E1452" s="18">
        <v>102</v>
      </c>
    </row>
    <row r="1453" spans="1:5" x14ac:dyDescent="0.15">
      <c r="A1453" s="97" t="str">
        <f t="shared" si="22"/>
        <v>Garst87Y26</v>
      </c>
      <c r="B1453" s="97" t="s">
        <v>1849</v>
      </c>
      <c r="C1453" s="97" t="s">
        <v>931</v>
      </c>
      <c r="D1453" s="97" t="s">
        <v>7</v>
      </c>
      <c r="E1453" s="18">
        <v>102</v>
      </c>
    </row>
    <row r="1454" spans="1:5" x14ac:dyDescent="0.15">
      <c r="A1454" s="97" t="str">
        <f t="shared" si="22"/>
        <v>Garst87Z59</v>
      </c>
      <c r="B1454" s="97" t="s">
        <v>1849</v>
      </c>
      <c r="C1454" s="97" t="s">
        <v>932</v>
      </c>
      <c r="D1454" s="97" t="s">
        <v>1796</v>
      </c>
      <c r="E1454" s="18">
        <v>100</v>
      </c>
    </row>
    <row r="1455" spans="1:5" x14ac:dyDescent="0.15">
      <c r="A1455" s="97" t="str">
        <f t="shared" si="22"/>
        <v>Garst8827GT/CB/LL</v>
      </c>
      <c r="B1455" s="97" t="s">
        <v>1849</v>
      </c>
      <c r="C1455" s="97" t="s">
        <v>933</v>
      </c>
      <c r="D1455" s="97" t="s">
        <v>1791</v>
      </c>
      <c r="E1455" s="18">
        <v>96</v>
      </c>
    </row>
    <row r="1456" spans="1:5" x14ac:dyDescent="0.15">
      <c r="A1456" s="97" t="str">
        <f t="shared" si="22"/>
        <v>Garst8888</v>
      </c>
      <c r="B1456" s="97" t="s">
        <v>1849</v>
      </c>
      <c r="C1456" s="97" t="s">
        <v>934</v>
      </c>
      <c r="D1456" s="97" t="s">
        <v>2641</v>
      </c>
      <c r="E1456" s="18">
        <v>95</v>
      </c>
    </row>
    <row r="1457" spans="1:5" x14ac:dyDescent="0.15">
      <c r="A1457" s="97" t="str">
        <f t="shared" si="22"/>
        <v>Gateway1411</v>
      </c>
      <c r="B1457" s="97" t="s">
        <v>1834</v>
      </c>
      <c r="C1457" s="97" t="s">
        <v>1835</v>
      </c>
      <c r="D1457" s="97" t="s">
        <v>1492</v>
      </c>
    </row>
    <row r="1458" spans="1:5" x14ac:dyDescent="0.15">
      <c r="A1458" s="97" t="str">
        <f t="shared" si="22"/>
        <v>Gateway1415</v>
      </c>
      <c r="B1458" s="97" t="s">
        <v>1834</v>
      </c>
      <c r="C1458" s="97" t="s">
        <v>1836</v>
      </c>
      <c r="D1458" s="97" t="s">
        <v>1492</v>
      </c>
    </row>
    <row r="1459" spans="1:5" x14ac:dyDescent="0.15">
      <c r="A1459" s="97" t="str">
        <f t="shared" si="22"/>
        <v>Gateway1511</v>
      </c>
      <c r="B1459" s="97" t="s">
        <v>1834</v>
      </c>
      <c r="C1459" s="97" t="s">
        <v>1837</v>
      </c>
      <c r="D1459" s="97" t="s">
        <v>1786</v>
      </c>
    </row>
    <row r="1460" spans="1:5" x14ac:dyDescent="0.15">
      <c r="A1460" s="97" t="str">
        <f t="shared" si="22"/>
        <v>Gateway1611</v>
      </c>
      <c r="B1460" s="97" t="s">
        <v>1834</v>
      </c>
      <c r="C1460" s="97" t="s">
        <v>1838</v>
      </c>
      <c r="D1460" s="97" t="s">
        <v>1383</v>
      </c>
    </row>
    <row r="1461" spans="1:5" x14ac:dyDescent="0.15">
      <c r="A1461" s="97" t="str">
        <f t="shared" si="22"/>
        <v>Gateway1615</v>
      </c>
      <c r="B1461" s="97" t="s">
        <v>1834</v>
      </c>
      <c r="C1461" s="97" t="s">
        <v>1839</v>
      </c>
      <c r="D1461" s="97" t="s">
        <v>1383</v>
      </c>
    </row>
    <row r="1462" spans="1:5" x14ac:dyDescent="0.15">
      <c r="A1462" s="97" t="str">
        <f t="shared" si="22"/>
        <v>Gateway1913</v>
      </c>
      <c r="B1462" s="97" t="s">
        <v>1834</v>
      </c>
      <c r="C1462" s="97" t="s">
        <v>1840</v>
      </c>
      <c r="D1462" s="97" t="s">
        <v>1488</v>
      </c>
    </row>
    <row r="1463" spans="1:5" x14ac:dyDescent="0.15">
      <c r="A1463" s="97" t="str">
        <f t="shared" si="22"/>
        <v>Gateway2412</v>
      </c>
      <c r="B1463" s="97" t="s">
        <v>1834</v>
      </c>
      <c r="C1463" s="97" t="s">
        <v>1841</v>
      </c>
      <c r="D1463" s="97" t="s">
        <v>1492</v>
      </c>
    </row>
    <row r="1464" spans="1:5" x14ac:dyDescent="0.15">
      <c r="A1464" s="97" t="str">
        <f t="shared" si="22"/>
        <v>Gateway2416</v>
      </c>
      <c r="B1464" s="97" t="s">
        <v>1834</v>
      </c>
      <c r="C1464" s="97" t="s">
        <v>1842</v>
      </c>
      <c r="D1464" s="97" t="s">
        <v>1492</v>
      </c>
    </row>
    <row r="1465" spans="1:5" x14ac:dyDescent="0.15">
      <c r="A1465" s="97" t="str">
        <f t="shared" si="22"/>
        <v>Gateway2513</v>
      </c>
      <c r="B1465" s="97" t="s">
        <v>1834</v>
      </c>
      <c r="C1465" s="97" t="s">
        <v>126</v>
      </c>
      <c r="D1465" s="97" t="s">
        <v>1786</v>
      </c>
    </row>
    <row r="1466" spans="1:5" x14ac:dyDescent="0.15">
      <c r="A1466" s="97" t="str">
        <f t="shared" si="22"/>
        <v>Gateway2607</v>
      </c>
      <c r="B1466" s="97" t="s">
        <v>1834</v>
      </c>
      <c r="C1466" s="97" t="s">
        <v>1843</v>
      </c>
      <c r="D1466" s="97" t="s">
        <v>1383</v>
      </c>
    </row>
    <row r="1467" spans="1:5" x14ac:dyDescent="0.15">
      <c r="A1467" s="97" t="str">
        <f t="shared" si="22"/>
        <v>Gateway2612</v>
      </c>
      <c r="B1467" s="97" t="s">
        <v>1834</v>
      </c>
      <c r="C1467" s="97" t="s">
        <v>1844</v>
      </c>
      <c r="D1467" s="97" t="s">
        <v>1383</v>
      </c>
    </row>
    <row r="1468" spans="1:5" x14ac:dyDescent="0.15">
      <c r="A1468" s="97" t="str">
        <f t="shared" si="22"/>
        <v>Gateway3415</v>
      </c>
      <c r="B1468" s="97" t="s">
        <v>1834</v>
      </c>
      <c r="C1468" s="97" t="s">
        <v>1845</v>
      </c>
      <c r="D1468" s="97" t="s">
        <v>1492</v>
      </c>
    </row>
    <row r="1469" spans="1:5" x14ac:dyDescent="0.15">
      <c r="A1469" s="97" t="str">
        <f t="shared" si="22"/>
        <v>Gateway3912</v>
      </c>
      <c r="B1469" s="97" t="s">
        <v>1834</v>
      </c>
      <c r="C1469" s="97" t="s">
        <v>1846</v>
      </c>
      <c r="D1469" s="97" t="s">
        <v>1488</v>
      </c>
    </row>
    <row r="1470" spans="1:5" x14ac:dyDescent="0.15">
      <c r="A1470" s="97" t="str">
        <f t="shared" si="22"/>
        <v>Gateway9411</v>
      </c>
      <c r="B1470" s="97" t="s">
        <v>1834</v>
      </c>
      <c r="C1470" s="97" t="s">
        <v>1847</v>
      </c>
      <c r="D1470" s="97" t="s">
        <v>1492</v>
      </c>
    </row>
    <row r="1471" spans="1:5" x14ac:dyDescent="0.15">
      <c r="A1471" s="97" t="str">
        <f t="shared" si="22"/>
        <v>Gateway9512</v>
      </c>
      <c r="B1471" s="97" t="s">
        <v>1834</v>
      </c>
      <c r="C1471" s="97" t="s">
        <v>1848</v>
      </c>
      <c r="D1471" s="97" t="s">
        <v>1786</v>
      </c>
    </row>
    <row r="1472" spans="1:5" x14ac:dyDescent="0.15">
      <c r="A1472" s="97" t="str">
        <f t="shared" si="22"/>
        <v>Gold Country100-07CBR</v>
      </c>
      <c r="B1472" s="97" t="s">
        <v>1811</v>
      </c>
      <c r="C1472" s="97" t="s">
        <v>1812</v>
      </c>
      <c r="D1472" s="97" t="s">
        <v>1488</v>
      </c>
      <c r="E1472" s="18">
        <v>100</v>
      </c>
    </row>
    <row r="1473" spans="1:5" x14ac:dyDescent="0.15">
      <c r="A1473" s="97" t="str">
        <f t="shared" si="22"/>
        <v>Gold Country100-07RR</v>
      </c>
      <c r="B1473" s="97" t="s">
        <v>1811</v>
      </c>
      <c r="C1473" s="97" t="s">
        <v>1813</v>
      </c>
      <c r="D1473" s="97" t="s">
        <v>1786</v>
      </c>
      <c r="E1473" s="18">
        <v>100</v>
      </c>
    </row>
    <row r="1474" spans="1:5" x14ac:dyDescent="0.15">
      <c r="A1474" s="97" t="str">
        <f t="shared" ref="A1474:A1537" si="23">B1474&amp;C1474</f>
        <v>Gold Country100-07VT3</v>
      </c>
      <c r="B1474" s="97" t="s">
        <v>1811</v>
      </c>
      <c r="C1474" s="97" t="s">
        <v>1814</v>
      </c>
      <c r="D1474" s="97" t="s">
        <v>1487</v>
      </c>
      <c r="E1474" s="18">
        <v>100</v>
      </c>
    </row>
    <row r="1475" spans="1:5" x14ac:dyDescent="0.15">
      <c r="A1475" s="97" t="str">
        <f t="shared" si="23"/>
        <v>Gold Country101-01VT3</v>
      </c>
      <c r="B1475" s="97" t="s">
        <v>1811</v>
      </c>
      <c r="C1475" s="97" t="s">
        <v>935</v>
      </c>
      <c r="D1475" s="97" t="s">
        <v>1487</v>
      </c>
      <c r="E1475" s="18">
        <v>101</v>
      </c>
    </row>
    <row r="1476" spans="1:5" x14ac:dyDescent="0.15">
      <c r="A1476" s="97" t="str">
        <f t="shared" si="23"/>
        <v>Gold Country102-04CBR</v>
      </c>
      <c r="B1476" s="97" t="s">
        <v>1811</v>
      </c>
      <c r="C1476" s="97" t="s">
        <v>1815</v>
      </c>
      <c r="D1476" s="97" t="s">
        <v>1488</v>
      </c>
      <c r="E1476" s="18">
        <v>102</v>
      </c>
    </row>
    <row r="1477" spans="1:5" x14ac:dyDescent="0.15">
      <c r="A1477" s="97" t="str">
        <f t="shared" si="23"/>
        <v>Gold Country102-04CV</v>
      </c>
      <c r="B1477" s="97" t="s">
        <v>1811</v>
      </c>
      <c r="C1477" s="97" t="s">
        <v>1816</v>
      </c>
      <c r="D1477" s="97" t="s">
        <v>2641</v>
      </c>
      <c r="E1477" s="18">
        <v>102</v>
      </c>
    </row>
    <row r="1478" spans="1:5" x14ac:dyDescent="0.15">
      <c r="A1478" s="97" t="str">
        <f t="shared" si="23"/>
        <v>Gold Country102-04RR</v>
      </c>
      <c r="B1478" s="97" t="s">
        <v>1811</v>
      </c>
      <c r="C1478" s="97" t="s">
        <v>1817</v>
      </c>
      <c r="D1478" s="97" t="s">
        <v>1786</v>
      </c>
      <c r="E1478" s="18">
        <v>102</v>
      </c>
    </row>
    <row r="1479" spans="1:5" x14ac:dyDescent="0.15">
      <c r="A1479" s="97" t="str">
        <f t="shared" si="23"/>
        <v>Gold Country102-04VT3</v>
      </c>
      <c r="B1479" s="97" t="s">
        <v>1811</v>
      </c>
      <c r="C1479" s="97" t="s">
        <v>1818</v>
      </c>
      <c r="D1479" s="97" t="s">
        <v>1487</v>
      </c>
      <c r="E1479" s="18">
        <v>102</v>
      </c>
    </row>
    <row r="1480" spans="1:5" x14ac:dyDescent="0.15">
      <c r="A1480" s="97" t="str">
        <f t="shared" si="23"/>
        <v>Gold Country106-02CBR</v>
      </c>
      <c r="B1480" s="97" t="s">
        <v>1811</v>
      </c>
      <c r="C1480" s="97" t="s">
        <v>1819</v>
      </c>
      <c r="D1480" s="97" t="s">
        <v>1488</v>
      </c>
      <c r="E1480" s="18">
        <v>106</v>
      </c>
    </row>
    <row r="1481" spans="1:5" x14ac:dyDescent="0.15">
      <c r="A1481" s="97" t="str">
        <f t="shared" si="23"/>
        <v>Gold Country106-02RR</v>
      </c>
      <c r="B1481" s="97" t="s">
        <v>1811</v>
      </c>
      <c r="C1481" s="97" t="s">
        <v>1820</v>
      </c>
      <c r="D1481" s="97" t="s">
        <v>1786</v>
      </c>
      <c r="E1481" s="18">
        <v>106</v>
      </c>
    </row>
    <row r="1482" spans="1:5" x14ac:dyDescent="0.15">
      <c r="A1482" s="97" t="str">
        <f t="shared" si="23"/>
        <v>Gold Country106-02VT3</v>
      </c>
      <c r="B1482" s="97" t="s">
        <v>1811</v>
      </c>
      <c r="C1482" s="97" t="s">
        <v>1821</v>
      </c>
      <c r="D1482" s="97" t="s">
        <v>1487</v>
      </c>
      <c r="E1482" s="18">
        <v>106</v>
      </c>
    </row>
    <row r="1483" spans="1:5" x14ac:dyDescent="0.15">
      <c r="A1483" s="97" t="str">
        <f t="shared" si="23"/>
        <v>Gold Country107-01CBRCRW</v>
      </c>
      <c r="B1483" s="97" t="s">
        <v>1811</v>
      </c>
      <c r="C1483" s="97" t="s">
        <v>1822</v>
      </c>
      <c r="D1483" s="97" t="s">
        <v>1486</v>
      </c>
      <c r="E1483" s="18">
        <v>107</v>
      </c>
    </row>
    <row r="1484" spans="1:5" x14ac:dyDescent="0.15">
      <c r="A1484" s="97" t="str">
        <f t="shared" si="23"/>
        <v>Gold Country94-01CB</v>
      </c>
      <c r="B1484" s="97" t="s">
        <v>1811</v>
      </c>
      <c r="C1484" s="97" t="s">
        <v>1823</v>
      </c>
      <c r="D1484" s="97" t="s">
        <v>1492</v>
      </c>
      <c r="E1484" s="18">
        <v>94</v>
      </c>
    </row>
    <row r="1485" spans="1:5" x14ac:dyDescent="0.15">
      <c r="A1485" s="97" t="str">
        <f t="shared" si="23"/>
        <v>Gold Country94-01CBRCRW</v>
      </c>
      <c r="B1485" s="97" t="s">
        <v>1811</v>
      </c>
      <c r="C1485" s="97" t="s">
        <v>1824</v>
      </c>
      <c r="D1485" s="97" t="s">
        <v>1489</v>
      </c>
      <c r="E1485" s="18">
        <v>94</v>
      </c>
    </row>
    <row r="1486" spans="1:5" x14ac:dyDescent="0.15">
      <c r="A1486" s="97" t="str">
        <f t="shared" si="23"/>
        <v>Gold Country94-01CV</v>
      </c>
      <c r="B1486" s="97" t="s">
        <v>1811</v>
      </c>
      <c r="C1486" s="97" t="s">
        <v>1825</v>
      </c>
      <c r="D1486" s="97" t="s">
        <v>2641</v>
      </c>
      <c r="E1486" s="18">
        <v>94</v>
      </c>
    </row>
    <row r="1487" spans="1:5" x14ac:dyDescent="0.15">
      <c r="A1487" s="97" t="str">
        <f t="shared" si="23"/>
        <v>Gold Country94-01RCRW</v>
      </c>
      <c r="B1487" s="97" t="s">
        <v>1811</v>
      </c>
      <c r="C1487" s="97" t="s">
        <v>1826</v>
      </c>
      <c r="D1487" s="97" t="s">
        <v>1486</v>
      </c>
      <c r="E1487" s="18">
        <v>94</v>
      </c>
    </row>
    <row r="1488" spans="1:5" x14ac:dyDescent="0.15">
      <c r="A1488" s="97" t="str">
        <f t="shared" si="23"/>
        <v>Gold Country94-01RR</v>
      </c>
      <c r="B1488" s="97" t="s">
        <v>1811</v>
      </c>
      <c r="C1488" s="97" t="s">
        <v>1827</v>
      </c>
      <c r="D1488" s="97" t="s">
        <v>1786</v>
      </c>
      <c r="E1488" s="18">
        <v>94</v>
      </c>
    </row>
    <row r="1489" spans="1:5" x14ac:dyDescent="0.15">
      <c r="A1489" s="97" t="str">
        <f t="shared" si="23"/>
        <v>Gold Country94-04CBR</v>
      </c>
      <c r="B1489" s="97" t="s">
        <v>1811</v>
      </c>
      <c r="C1489" s="97" t="s">
        <v>1828</v>
      </c>
      <c r="D1489" s="97" t="s">
        <v>1488</v>
      </c>
      <c r="E1489" s="18">
        <v>94</v>
      </c>
    </row>
    <row r="1490" spans="1:5" x14ac:dyDescent="0.15">
      <c r="A1490" s="97" t="str">
        <f t="shared" si="23"/>
        <v>Gold Country94-04RR</v>
      </c>
      <c r="B1490" s="97" t="s">
        <v>1811</v>
      </c>
      <c r="C1490" s="97" t="s">
        <v>1829</v>
      </c>
      <c r="D1490" s="97" t="s">
        <v>1786</v>
      </c>
      <c r="E1490" s="18">
        <v>94</v>
      </c>
    </row>
    <row r="1491" spans="1:5" x14ac:dyDescent="0.15">
      <c r="A1491" s="97" t="str">
        <f t="shared" si="23"/>
        <v>Gold Country94-04VT3</v>
      </c>
      <c r="B1491" s="97" t="s">
        <v>1811</v>
      </c>
      <c r="C1491" s="97" t="s">
        <v>1830</v>
      </c>
      <c r="D1491" s="97" t="s">
        <v>1487</v>
      </c>
      <c r="E1491" s="18">
        <v>94</v>
      </c>
    </row>
    <row r="1492" spans="1:5" x14ac:dyDescent="0.15">
      <c r="A1492" s="97" t="str">
        <f t="shared" si="23"/>
        <v>Gold Country95-03CB</v>
      </c>
      <c r="B1492" s="97" t="s">
        <v>1811</v>
      </c>
      <c r="C1492" s="97" t="s">
        <v>1831</v>
      </c>
      <c r="D1492" s="97" t="s">
        <v>1492</v>
      </c>
      <c r="E1492" s="18">
        <v>95</v>
      </c>
    </row>
    <row r="1493" spans="1:5" x14ac:dyDescent="0.15">
      <c r="A1493" s="97" t="str">
        <f t="shared" si="23"/>
        <v>Gold Country95-03CBR</v>
      </c>
      <c r="B1493" s="97" t="s">
        <v>1811</v>
      </c>
      <c r="C1493" s="97" t="s">
        <v>1832</v>
      </c>
      <c r="D1493" s="97" t="s">
        <v>1488</v>
      </c>
      <c r="E1493" s="18">
        <v>95</v>
      </c>
    </row>
    <row r="1494" spans="1:5" x14ac:dyDescent="0.15">
      <c r="A1494" s="97" t="str">
        <f t="shared" si="23"/>
        <v>Gold Country96-08VT3</v>
      </c>
      <c r="B1494" s="97" t="s">
        <v>1811</v>
      </c>
      <c r="C1494" s="97" t="s">
        <v>1833</v>
      </c>
      <c r="D1494" s="97" t="s">
        <v>1487</v>
      </c>
      <c r="E1494" s="18">
        <v>97</v>
      </c>
    </row>
    <row r="1495" spans="1:5" x14ac:dyDescent="0.15">
      <c r="A1495" s="97" t="str">
        <f t="shared" si="23"/>
        <v>Golden Harvest7436CB/LL</v>
      </c>
      <c r="B1495" s="97" t="s">
        <v>1930</v>
      </c>
      <c r="C1495" s="97" t="s">
        <v>936</v>
      </c>
      <c r="D1495" s="97" t="s">
        <v>1491</v>
      </c>
      <c r="E1495" s="18">
        <v>99</v>
      </c>
    </row>
    <row r="1496" spans="1:5" x14ac:dyDescent="0.15">
      <c r="A1496" s="97" t="str">
        <f t="shared" si="23"/>
        <v>Golden Harvest7436GT</v>
      </c>
      <c r="B1496" s="97" t="s">
        <v>1930</v>
      </c>
      <c r="C1496" s="97" t="s">
        <v>937</v>
      </c>
      <c r="D1496" s="97" t="s">
        <v>7</v>
      </c>
      <c r="E1496" s="18">
        <v>99</v>
      </c>
    </row>
    <row r="1497" spans="1:5" x14ac:dyDescent="0.15">
      <c r="A1497" s="97" t="str">
        <f t="shared" si="23"/>
        <v>Golden Harvest7437GT/CB/LL</v>
      </c>
      <c r="B1497" s="97" t="s">
        <v>1930</v>
      </c>
      <c r="C1497" s="97" t="s">
        <v>938</v>
      </c>
      <c r="D1497" s="97" t="s">
        <v>1791</v>
      </c>
      <c r="E1497" s="18">
        <v>99</v>
      </c>
    </row>
    <row r="1498" spans="1:5" x14ac:dyDescent="0.15">
      <c r="A1498" s="97" t="str">
        <f t="shared" si="23"/>
        <v>Golden Harvest7438CB/LL/RW</v>
      </c>
      <c r="B1498" s="97" t="s">
        <v>1930</v>
      </c>
      <c r="C1498" s="97" t="s">
        <v>939</v>
      </c>
      <c r="D1498" s="97" t="s">
        <v>1792</v>
      </c>
      <c r="E1498" s="18">
        <v>99</v>
      </c>
    </row>
    <row r="1499" spans="1:5" x14ac:dyDescent="0.15">
      <c r="A1499" s="97" t="str">
        <f t="shared" si="23"/>
        <v>Golden Harvest7439-3000GT</v>
      </c>
      <c r="B1499" s="97" t="s">
        <v>1930</v>
      </c>
      <c r="C1499" s="97" t="s">
        <v>940</v>
      </c>
      <c r="D1499" s="97" t="s">
        <v>1796</v>
      </c>
      <c r="E1499" s="18">
        <v>99</v>
      </c>
    </row>
    <row r="1500" spans="1:5" x14ac:dyDescent="0.15">
      <c r="A1500" s="97" t="str">
        <f t="shared" si="23"/>
        <v>Golden Harvest7807CB/LL/RW</v>
      </c>
      <c r="B1500" s="97" t="s">
        <v>1930</v>
      </c>
      <c r="C1500" s="97" t="s">
        <v>941</v>
      </c>
      <c r="D1500" s="97" t="s">
        <v>1792</v>
      </c>
      <c r="E1500" s="18">
        <v>102</v>
      </c>
    </row>
    <row r="1501" spans="1:5" x14ac:dyDescent="0.15">
      <c r="A1501" s="97" t="str">
        <f t="shared" si="23"/>
        <v>Golden Harvest7961</v>
      </c>
      <c r="B1501" s="97" t="s">
        <v>1930</v>
      </c>
      <c r="C1501" s="97" t="s">
        <v>2863</v>
      </c>
      <c r="D1501" s="97" t="s">
        <v>2641</v>
      </c>
      <c r="E1501" s="18">
        <v>103</v>
      </c>
    </row>
    <row r="1502" spans="1:5" x14ac:dyDescent="0.15">
      <c r="A1502" s="97" t="str">
        <f t="shared" si="23"/>
        <v>Golden Harvest8061-3000GT</v>
      </c>
      <c r="B1502" s="97" t="s">
        <v>1930</v>
      </c>
      <c r="C1502" s="97" t="s">
        <v>2864</v>
      </c>
      <c r="D1502" s="97" t="s">
        <v>1796</v>
      </c>
      <c r="E1502" s="18">
        <v>104</v>
      </c>
    </row>
    <row r="1503" spans="1:5" x14ac:dyDescent="0.15">
      <c r="A1503" s="97" t="str">
        <f t="shared" si="23"/>
        <v>Golden Harvest8061CB/LL</v>
      </c>
      <c r="B1503" s="97" t="s">
        <v>1930</v>
      </c>
      <c r="C1503" s="97" t="s">
        <v>1931</v>
      </c>
      <c r="D1503" s="97" t="s">
        <v>1491</v>
      </c>
      <c r="E1503" s="18">
        <v>104</v>
      </c>
    </row>
    <row r="1504" spans="1:5" x14ac:dyDescent="0.15">
      <c r="A1504" s="97" t="str">
        <f t="shared" si="23"/>
        <v>Golden Harvest8062CB/LL/RW</v>
      </c>
      <c r="B1504" s="97" t="s">
        <v>1930</v>
      </c>
      <c r="C1504" s="97" t="s">
        <v>1932</v>
      </c>
      <c r="D1504" s="97" t="s">
        <v>1792</v>
      </c>
      <c r="E1504" s="18">
        <v>104</v>
      </c>
    </row>
    <row r="1505" spans="1:5" x14ac:dyDescent="0.15">
      <c r="A1505" s="97" t="str">
        <f t="shared" si="23"/>
        <v>Golden Harvest8064GT/CB/LL</v>
      </c>
      <c r="B1505" s="97" t="s">
        <v>1930</v>
      </c>
      <c r="C1505" s="97" t="s">
        <v>1933</v>
      </c>
      <c r="D1505" s="97" t="s">
        <v>1792</v>
      </c>
      <c r="E1505" s="18">
        <v>104</v>
      </c>
    </row>
    <row r="1506" spans="1:5" x14ac:dyDescent="0.15">
      <c r="A1506" s="97" t="str">
        <f t="shared" si="23"/>
        <v>Golden Harvest8177-3000GT</v>
      </c>
      <c r="B1506" s="97" t="s">
        <v>1930</v>
      </c>
      <c r="C1506" s="97" t="s">
        <v>2865</v>
      </c>
      <c r="D1506" s="97" t="s">
        <v>1796</v>
      </c>
      <c r="E1506" s="18">
        <v>105</v>
      </c>
    </row>
    <row r="1507" spans="1:5" x14ac:dyDescent="0.15">
      <c r="A1507" s="97" t="str">
        <f t="shared" si="23"/>
        <v>Golden Harvest8210LL</v>
      </c>
      <c r="B1507" s="97" t="s">
        <v>1930</v>
      </c>
      <c r="C1507" s="97" t="s">
        <v>1934</v>
      </c>
      <c r="D1507" s="97" t="s">
        <v>1935</v>
      </c>
      <c r="E1507" s="18">
        <v>105</v>
      </c>
    </row>
    <row r="1508" spans="1:5" x14ac:dyDescent="0.15">
      <c r="A1508" s="97" t="str">
        <f t="shared" si="23"/>
        <v>Golden Harvest8211-3000GT</v>
      </c>
      <c r="B1508" s="97" t="s">
        <v>1930</v>
      </c>
      <c r="C1508" s="97" t="s">
        <v>3126</v>
      </c>
      <c r="D1508" s="97" t="s">
        <v>1796</v>
      </c>
      <c r="E1508" s="18">
        <v>105</v>
      </c>
    </row>
    <row r="1509" spans="1:5" x14ac:dyDescent="0.15">
      <c r="A1509" s="97" t="str">
        <f t="shared" si="23"/>
        <v>Golden Harvest8211GT</v>
      </c>
      <c r="B1509" s="97" t="s">
        <v>1930</v>
      </c>
      <c r="C1509" s="97" t="s">
        <v>1936</v>
      </c>
      <c r="D1509" s="97" t="s">
        <v>7</v>
      </c>
      <c r="E1509" s="18">
        <v>105</v>
      </c>
    </row>
    <row r="1510" spans="1:5" x14ac:dyDescent="0.15">
      <c r="A1510" s="97" t="str">
        <f t="shared" si="23"/>
        <v>Golden Harvest8212GT/CB/LL</v>
      </c>
      <c r="B1510" s="97" t="s">
        <v>1930</v>
      </c>
      <c r="C1510" s="97" t="s">
        <v>1937</v>
      </c>
      <c r="D1510" s="97" t="s">
        <v>2568</v>
      </c>
      <c r="E1510" s="18">
        <v>105</v>
      </c>
    </row>
    <row r="1511" spans="1:5" x14ac:dyDescent="0.15">
      <c r="A1511" s="97" t="str">
        <f t="shared" si="23"/>
        <v>Golden Harvest8254-3000GT</v>
      </c>
      <c r="B1511" s="97" t="s">
        <v>1930</v>
      </c>
      <c r="C1511" s="97" t="s">
        <v>3127</v>
      </c>
      <c r="D1511" s="97" t="s">
        <v>1796</v>
      </c>
      <c r="E1511" s="18">
        <v>106</v>
      </c>
    </row>
    <row r="1512" spans="1:5" x14ac:dyDescent="0.15">
      <c r="A1512" s="97" t="str">
        <f t="shared" si="23"/>
        <v>Golden Harvest8254GT</v>
      </c>
      <c r="B1512" s="97" t="s">
        <v>1930</v>
      </c>
      <c r="C1512" s="97" t="s">
        <v>1938</v>
      </c>
      <c r="D1512" s="97" t="s">
        <v>7</v>
      </c>
      <c r="E1512" s="18">
        <v>106</v>
      </c>
    </row>
    <row r="1513" spans="1:5" x14ac:dyDescent="0.15">
      <c r="A1513" s="97" t="str">
        <f t="shared" si="23"/>
        <v>Golden Harvest8255GT/CB/LL</v>
      </c>
      <c r="B1513" s="97" t="s">
        <v>1930</v>
      </c>
      <c r="C1513" s="97" t="s">
        <v>1939</v>
      </c>
      <c r="D1513" s="97" t="s">
        <v>2568</v>
      </c>
      <c r="E1513" s="18">
        <v>106</v>
      </c>
    </row>
    <row r="1514" spans="1:5" x14ac:dyDescent="0.15">
      <c r="A1514" s="97" t="str">
        <f t="shared" si="23"/>
        <v>Golden Harvest8265-3000GT</v>
      </c>
      <c r="B1514" s="97" t="s">
        <v>1930</v>
      </c>
      <c r="C1514" s="97" t="s">
        <v>587</v>
      </c>
      <c r="D1514" s="97" t="s">
        <v>1796</v>
      </c>
      <c r="E1514" s="18">
        <v>106</v>
      </c>
    </row>
    <row r="1515" spans="1:5" x14ac:dyDescent="0.15">
      <c r="A1515" s="97" t="str">
        <f t="shared" si="23"/>
        <v>Golden Harvest8318CB/LL</v>
      </c>
      <c r="B1515" s="97" t="s">
        <v>1930</v>
      </c>
      <c r="C1515" s="97" t="s">
        <v>1940</v>
      </c>
      <c r="D1515" s="97" t="s">
        <v>1491</v>
      </c>
      <c r="E1515" s="18">
        <v>106</v>
      </c>
    </row>
    <row r="1516" spans="1:5" x14ac:dyDescent="0.15">
      <c r="A1516" s="97" t="str">
        <f t="shared" si="23"/>
        <v>Golden Harvest8473</v>
      </c>
      <c r="B1516" s="97" t="s">
        <v>1930</v>
      </c>
      <c r="C1516" s="97" t="s">
        <v>3128</v>
      </c>
      <c r="D1516" s="97" t="s">
        <v>2641</v>
      </c>
      <c r="E1516" s="18">
        <v>107</v>
      </c>
    </row>
    <row r="1517" spans="1:5" x14ac:dyDescent="0.15">
      <c r="A1517" s="97" t="str">
        <f t="shared" si="23"/>
        <v>Golden Harvest8529CB/LL</v>
      </c>
      <c r="B1517" s="97" t="s">
        <v>1930</v>
      </c>
      <c r="C1517" s="97" t="s">
        <v>1941</v>
      </c>
      <c r="D1517" s="97" t="s">
        <v>1491</v>
      </c>
      <c r="E1517" s="18">
        <v>108</v>
      </c>
    </row>
    <row r="1518" spans="1:5" x14ac:dyDescent="0.15">
      <c r="A1518" s="97" t="str">
        <f t="shared" si="23"/>
        <v>Golden Harvest8531GT/CB/LL</v>
      </c>
      <c r="B1518" s="97" t="s">
        <v>1930</v>
      </c>
      <c r="C1518" s="97" t="s">
        <v>1942</v>
      </c>
      <c r="D1518" s="97" t="s">
        <v>2568</v>
      </c>
      <c r="E1518" s="18">
        <v>108</v>
      </c>
    </row>
    <row r="1519" spans="1:5" x14ac:dyDescent="0.15">
      <c r="A1519" s="97" t="str">
        <f t="shared" si="23"/>
        <v>Golden Harvest8532CB/LL/RW</v>
      </c>
      <c r="B1519" s="97" t="s">
        <v>1930</v>
      </c>
      <c r="C1519" s="97" t="s">
        <v>1943</v>
      </c>
      <c r="D1519" s="97" t="s">
        <v>1792</v>
      </c>
      <c r="E1519" s="18">
        <v>108</v>
      </c>
    </row>
    <row r="1520" spans="1:5" x14ac:dyDescent="0.15">
      <c r="A1520" s="97" t="str">
        <f t="shared" si="23"/>
        <v>Golden Harvest8565</v>
      </c>
      <c r="B1520" s="97" t="s">
        <v>1930</v>
      </c>
      <c r="C1520" s="97" t="s">
        <v>3129</v>
      </c>
      <c r="D1520" s="97" t="s">
        <v>2641</v>
      </c>
      <c r="E1520" s="18">
        <v>108</v>
      </c>
    </row>
    <row r="1521" spans="1:5" x14ac:dyDescent="0.15">
      <c r="A1521" s="97" t="str">
        <f t="shared" si="23"/>
        <v>Golden Harvest8577-3000GT</v>
      </c>
      <c r="B1521" s="97" t="s">
        <v>1930</v>
      </c>
      <c r="C1521" s="97" t="s">
        <v>942</v>
      </c>
      <c r="D1521" s="97" t="s">
        <v>1796</v>
      </c>
      <c r="E1521" s="18">
        <v>108</v>
      </c>
    </row>
    <row r="1522" spans="1:5" x14ac:dyDescent="0.15">
      <c r="A1522" s="97" t="str">
        <f t="shared" si="23"/>
        <v>Golden Harvest8577GT/CB/LL</v>
      </c>
      <c r="B1522" s="97" t="s">
        <v>1930</v>
      </c>
      <c r="C1522" s="97" t="s">
        <v>943</v>
      </c>
      <c r="D1522" s="97" t="s">
        <v>2568</v>
      </c>
      <c r="E1522" s="18">
        <v>108</v>
      </c>
    </row>
    <row r="1523" spans="1:5" x14ac:dyDescent="0.15">
      <c r="A1523" s="97" t="str">
        <f t="shared" si="23"/>
        <v>Golden Harvest8613</v>
      </c>
      <c r="B1523" s="97" t="s">
        <v>1930</v>
      </c>
      <c r="C1523" s="97" t="s">
        <v>3130</v>
      </c>
      <c r="D1523" s="97" t="s">
        <v>2641</v>
      </c>
      <c r="E1523" s="18">
        <v>108</v>
      </c>
    </row>
    <row r="1524" spans="1:5" x14ac:dyDescent="0.15">
      <c r="A1524" s="97" t="str">
        <f t="shared" si="23"/>
        <v>Golden Harvest8665CB/LL</v>
      </c>
      <c r="B1524" s="97" t="s">
        <v>1930</v>
      </c>
      <c r="C1524" s="97" t="s">
        <v>1944</v>
      </c>
      <c r="D1524" s="97" t="s">
        <v>1491</v>
      </c>
      <c r="E1524" s="18">
        <v>109</v>
      </c>
    </row>
    <row r="1525" spans="1:5" x14ac:dyDescent="0.15">
      <c r="A1525" s="97" t="str">
        <f t="shared" si="23"/>
        <v>Golden Harvest8665GT</v>
      </c>
      <c r="B1525" s="97" t="s">
        <v>1930</v>
      </c>
      <c r="C1525" s="97" t="s">
        <v>3131</v>
      </c>
      <c r="D1525" s="97" t="s">
        <v>7</v>
      </c>
      <c r="E1525" s="18">
        <v>109</v>
      </c>
    </row>
    <row r="1526" spans="1:5" x14ac:dyDescent="0.15">
      <c r="A1526" s="97" t="str">
        <f t="shared" si="23"/>
        <v>Golden Harvest8672-3000GT</v>
      </c>
      <c r="B1526" s="97" t="s">
        <v>1930</v>
      </c>
      <c r="C1526" s="97" t="s">
        <v>588</v>
      </c>
      <c r="D1526" s="97" t="s">
        <v>1796</v>
      </c>
      <c r="E1526" s="18">
        <v>109</v>
      </c>
    </row>
    <row r="1527" spans="1:5" x14ac:dyDescent="0.15">
      <c r="A1527" s="97" t="str">
        <f t="shared" si="23"/>
        <v>Golden Harvest8672GT</v>
      </c>
      <c r="B1527" s="97" t="s">
        <v>1930</v>
      </c>
      <c r="C1527" s="97" t="s">
        <v>589</v>
      </c>
      <c r="D1527" s="97" t="s">
        <v>7</v>
      </c>
      <c r="E1527" s="18">
        <v>109</v>
      </c>
    </row>
    <row r="1528" spans="1:5" x14ac:dyDescent="0.15">
      <c r="A1528" s="97" t="str">
        <f t="shared" si="23"/>
        <v>Golden Harvest8682</v>
      </c>
      <c r="B1528" s="97" t="s">
        <v>1930</v>
      </c>
      <c r="C1528" s="97" t="s">
        <v>3132</v>
      </c>
      <c r="D1528" s="97" t="s">
        <v>2641</v>
      </c>
      <c r="E1528" s="18">
        <v>108</v>
      </c>
    </row>
    <row r="1529" spans="1:5" x14ac:dyDescent="0.15">
      <c r="A1529" s="97" t="str">
        <f t="shared" si="23"/>
        <v>Golden Harvest8713CB/LL</v>
      </c>
      <c r="B1529" s="97" t="s">
        <v>1930</v>
      </c>
      <c r="C1529" s="97" t="s">
        <v>1945</v>
      </c>
      <c r="D1529" s="97" t="s">
        <v>1491</v>
      </c>
      <c r="E1529" s="18">
        <v>109</v>
      </c>
    </row>
    <row r="1530" spans="1:5" x14ac:dyDescent="0.15">
      <c r="A1530" s="97" t="str">
        <f t="shared" si="23"/>
        <v>Golden Harvest8799</v>
      </c>
      <c r="B1530" s="97" t="s">
        <v>1930</v>
      </c>
      <c r="C1530" s="97" t="s">
        <v>3133</v>
      </c>
      <c r="D1530" s="97" t="s">
        <v>2641</v>
      </c>
      <c r="E1530" s="18">
        <v>110</v>
      </c>
    </row>
    <row r="1531" spans="1:5" x14ac:dyDescent="0.15">
      <c r="A1531" s="97" t="str">
        <f t="shared" si="23"/>
        <v>Golden Harvest8815LL</v>
      </c>
      <c r="B1531" s="97" t="s">
        <v>1930</v>
      </c>
      <c r="C1531" s="97" t="s">
        <v>1946</v>
      </c>
      <c r="D1531" s="97" t="s">
        <v>1787</v>
      </c>
      <c r="E1531" s="18">
        <v>110</v>
      </c>
    </row>
    <row r="1532" spans="1:5" x14ac:dyDescent="0.15">
      <c r="A1532" s="97" t="str">
        <f t="shared" si="23"/>
        <v>Golden Harvest8818-3000GT</v>
      </c>
      <c r="B1532" s="97" t="s">
        <v>1930</v>
      </c>
      <c r="C1532" s="97" t="s">
        <v>3134</v>
      </c>
      <c r="D1532" s="97" t="s">
        <v>1796</v>
      </c>
      <c r="E1532" s="18">
        <v>110</v>
      </c>
    </row>
    <row r="1533" spans="1:5" x14ac:dyDescent="0.15">
      <c r="A1533" s="97" t="str">
        <f t="shared" si="23"/>
        <v>Golden Harvest8818CB/LL/RW</v>
      </c>
      <c r="B1533" s="97" t="s">
        <v>1930</v>
      </c>
      <c r="C1533" s="97" t="s">
        <v>1947</v>
      </c>
      <c r="D1533" s="97" t="s">
        <v>1792</v>
      </c>
      <c r="E1533" s="18">
        <v>110</v>
      </c>
    </row>
    <row r="1534" spans="1:5" x14ac:dyDescent="0.15">
      <c r="A1534" s="97" t="str">
        <f t="shared" si="23"/>
        <v>Golden Harvest8822LL</v>
      </c>
      <c r="B1534" s="97" t="s">
        <v>1930</v>
      </c>
      <c r="C1534" s="97" t="s">
        <v>1948</v>
      </c>
      <c r="D1534" s="97" t="s">
        <v>1935</v>
      </c>
      <c r="E1534" s="18">
        <v>110</v>
      </c>
    </row>
    <row r="1535" spans="1:5" x14ac:dyDescent="0.15">
      <c r="A1535" s="97" t="str">
        <f t="shared" si="23"/>
        <v>Golden Harvest8838GT</v>
      </c>
      <c r="B1535" s="97" t="s">
        <v>1930</v>
      </c>
      <c r="C1535" s="97" t="s">
        <v>1949</v>
      </c>
      <c r="D1535" s="97" t="s">
        <v>7</v>
      </c>
      <c r="E1535" s="18">
        <v>110</v>
      </c>
    </row>
    <row r="1536" spans="1:5" x14ac:dyDescent="0.15">
      <c r="A1536" s="97" t="str">
        <f t="shared" si="23"/>
        <v>Golden Harvest8852GT</v>
      </c>
      <c r="B1536" s="97" t="s">
        <v>1930</v>
      </c>
      <c r="C1536" s="97" t="s">
        <v>1950</v>
      </c>
      <c r="D1536" s="97" t="s">
        <v>7</v>
      </c>
      <c r="E1536" s="18">
        <v>110</v>
      </c>
    </row>
    <row r="1537" spans="1:5" x14ac:dyDescent="0.15">
      <c r="A1537" s="97" t="str">
        <f t="shared" si="23"/>
        <v>Golden Harvest8852GT</v>
      </c>
      <c r="B1537" s="97" t="s">
        <v>1930</v>
      </c>
      <c r="C1537" s="97" t="s">
        <v>1950</v>
      </c>
      <c r="D1537" s="97" t="s">
        <v>7</v>
      </c>
      <c r="E1537" s="18">
        <v>111</v>
      </c>
    </row>
    <row r="1538" spans="1:5" x14ac:dyDescent="0.15">
      <c r="A1538" s="97" t="str">
        <f t="shared" ref="A1538:A1601" si="24">B1538&amp;C1538</f>
        <v>Golden Harvest8852GT</v>
      </c>
      <c r="B1538" s="97" t="s">
        <v>1930</v>
      </c>
      <c r="C1538" s="97" t="s">
        <v>1950</v>
      </c>
      <c r="D1538" s="97" t="s">
        <v>7</v>
      </c>
      <c r="E1538" s="18">
        <v>110</v>
      </c>
    </row>
    <row r="1539" spans="1:5" x14ac:dyDescent="0.15">
      <c r="A1539" s="97" t="str">
        <f t="shared" si="24"/>
        <v>Golden Harvest8906</v>
      </c>
      <c r="B1539" s="97" t="s">
        <v>1930</v>
      </c>
      <c r="C1539" s="97" t="s">
        <v>3135</v>
      </c>
      <c r="D1539" s="97" t="s">
        <v>2641</v>
      </c>
      <c r="E1539" s="18">
        <v>110</v>
      </c>
    </row>
    <row r="1540" spans="1:5" x14ac:dyDescent="0.15">
      <c r="A1540" s="97" t="str">
        <f t="shared" si="24"/>
        <v>Golden Harvest8920</v>
      </c>
      <c r="B1540" s="97" t="s">
        <v>1930</v>
      </c>
      <c r="C1540" s="97" t="s">
        <v>3136</v>
      </c>
      <c r="D1540" s="97" t="s">
        <v>2641</v>
      </c>
      <c r="E1540" s="18">
        <v>111</v>
      </c>
    </row>
    <row r="1541" spans="1:5" x14ac:dyDescent="0.15">
      <c r="A1541" s="97" t="str">
        <f t="shared" si="24"/>
        <v>Golden Harvest8937CB/LL</v>
      </c>
      <c r="B1541" s="97" t="s">
        <v>1930</v>
      </c>
      <c r="C1541" s="97" t="s">
        <v>1951</v>
      </c>
      <c r="D1541" s="97" t="s">
        <v>1491</v>
      </c>
      <c r="E1541" s="18">
        <v>111</v>
      </c>
    </row>
    <row r="1542" spans="1:5" x14ac:dyDescent="0.15">
      <c r="A1542" s="97" t="str">
        <f t="shared" si="24"/>
        <v>Golden Harvest8939CB/LL/RW</v>
      </c>
      <c r="B1542" s="97" t="s">
        <v>1930</v>
      </c>
      <c r="C1542" s="97" t="s">
        <v>1952</v>
      </c>
      <c r="D1542" s="97" t="s">
        <v>1953</v>
      </c>
      <c r="E1542" s="18">
        <v>111</v>
      </c>
    </row>
    <row r="1543" spans="1:5" x14ac:dyDescent="0.15">
      <c r="A1543" s="97" t="str">
        <f t="shared" si="24"/>
        <v>Golden Harvest8952-3000GT</v>
      </c>
      <c r="B1543" s="97" t="s">
        <v>1930</v>
      </c>
      <c r="C1543" s="97" t="s">
        <v>590</v>
      </c>
      <c r="D1543" s="97" t="s">
        <v>1796</v>
      </c>
      <c r="E1543" s="18">
        <v>111</v>
      </c>
    </row>
    <row r="1544" spans="1:5" x14ac:dyDescent="0.15">
      <c r="A1544" s="97" t="str">
        <f t="shared" si="24"/>
        <v>Golden Harvest8952CB/LL</v>
      </c>
      <c r="B1544" s="97" t="s">
        <v>1930</v>
      </c>
      <c r="C1544" s="97" t="s">
        <v>1954</v>
      </c>
      <c r="D1544" s="97" t="s">
        <v>1491</v>
      </c>
      <c r="E1544" s="18">
        <v>111</v>
      </c>
    </row>
    <row r="1545" spans="1:5" x14ac:dyDescent="0.15">
      <c r="A1545" s="97" t="str">
        <f t="shared" si="24"/>
        <v>Golden Harvest8952GT/CB/LL</v>
      </c>
      <c r="B1545" s="97" t="s">
        <v>1930</v>
      </c>
      <c r="C1545" s="97" t="s">
        <v>944</v>
      </c>
      <c r="D1545" s="97" t="s">
        <v>1791</v>
      </c>
      <c r="E1545" s="18">
        <v>111</v>
      </c>
    </row>
    <row r="1546" spans="1:5" x14ac:dyDescent="0.15">
      <c r="A1546" s="97" t="str">
        <f t="shared" si="24"/>
        <v>Golden Harvest8953CB/LL/RW</v>
      </c>
      <c r="B1546" s="97" t="s">
        <v>1930</v>
      </c>
      <c r="C1546" s="97" t="s">
        <v>1955</v>
      </c>
      <c r="D1546" s="97" t="s">
        <v>1953</v>
      </c>
      <c r="E1546" s="18">
        <v>111</v>
      </c>
    </row>
    <row r="1547" spans="1:5" x14ac:dyDescent="0.15">
      <c r="A1547" s="97" t="str">
        <f t="shared" si="24"/>
        <v>Golden Harvest8991</v>
      </c>
      <c r="B1547" s="97" t="s">
        <v>1930</v>
      </c>
      <c r="C1547" s="97" t="s">
        <v>3137</v>
      </c>
      <c r="D1547" s="97" t="s">
        <v>2641</v>
      </c>
      <c r="E1547" s="18">
        <v>112</v>
      </c>
    </row>
    <row r="1548" spans="1:5" x14ac:dyDescent="0.15">
      <c r="A1548" s="97" t="str">
        <f t="shared" si="24"/>
        <v>Golden Harvest8H11RR/RW</v>
      </c>
      <c r="B1548" s="97" t="s">
        <v>1930</v>
      </c>
      <c r="C1548" s="97" t="s">
        <v>2426</v>
      </c>
      <c r="D1548" s="97" t="s">
        <v>1489</v>
      </c>
      <c r="E1548" s="18">
        <v>106</v>
      </c>
    </row>
    <row r="1549" spans="1:5" x14ac:dyDescent="0.15">
      <c r="A1549" s="97" t="str">
        <f t="shared" si="24"/>
        <v>Golden Harvest8H14Bt/RR</v>
      </c>
      <c r="B1549" s="97" t="s">
        <v>1930</v>
      </c>
      <c r="C1549" s="97" t="s">
        <v>2427</v>
      </c>
      <c r="D1549" s="97" t="s">
        <v>1488</v>
      </c>
      <c r="E1549" s="18">
        <v>106</v>
      </c>
    </row>
    <row r="1550" spans="1:5" x14ac:dyDescent="0.15">
      <c r="A1550" s="97" t="str">
        <f t="shared" si="24"/>
        <v>Golden Harvest8H15RW</v>
      </c>
      <c r="B1550" s="97" t="s">
        <v>1930</v>
      </c>
      <c r="C1550" s="97" t="s">
        <v>2428</v>
      </c>
      <c r="D1550" s="97" t="s">
        <v>2429</v>
      </c>
      <c r="E1550" s="18">
        <v>108</v>
      </c>
    </row>
    <row r="1551" spans="1:5" x14ac:dyDescent="0.15">
      <c r="A1551" s="97" t="str">
        <f t="shared" si="24"/>
        <v>Golden Harvest8H20RW</v>
      </c>
      <c r="B1551" s="97" t="s">
        <v>1930</v>
      </c>
      <c r="C1551" s="97" t="s">
        <v>2430</v>
      </c>
      <c r="D1551" s="97" t="s">
        <v>2429</v>
      </c>
      <c r="E1551" s="18">
        <v>111</v>
      </c>
    </row>
    <row r="1552" spans="1:5" x14ac:dyDescent="0.15">
      <c r="A1552" s="97" t="str">
        <f t="shared" si="24"/>
        <v>Golden Harvest8H21RR</v>
      </c>
      <c r="B1552" s="97" t="s">
        <v>1930</v>
      </c>
      <c r="C1552" s="97" t="s">
        <v>2431</v>
      </c>
      <c r="D1552" s="97" t="s">
        <v>1786</v>
      </c>
      <c r="E1552" s="18">
        <v>111</v>
      </c>
    </row>
    <row r="1553" spans="1:5" x14ac:dyDescent="0.15">
      <c r="A1553" s="97" t="str">
        <f t="shared" si="24"/>
        <v>Golden Harvest8H22Bt/RW</v>
      </c>
      <c r="B1553" s="97" t="s">
        <v>1930</v>
      </c>
      <c r="C1553" s="97" t="s">
        <v>2432</v>
      </c>
      <c r="D1553" s="97" t="s">
        <v>1484</v>
      </c>
      <c r="E1553" s="18">
        <v>108</v>
      </c>
    </row>
    <row r="1554" spans="1:5" x14ac:dyDescent="0.15">
      <c r="A1554" s="97" t="str">
        <f t="shared" si="24"/>
        <v>Golden Harvest8H23Bt</v>
      </c>
      <c r="B1554" s="97" t="s">
        <v>1930</v>
      </c>
      <c r="C1554" s="97" t="s">
        <v>2433</v>
      </c>
      <c r="D1554" s="97" t="s">
        <v>1492</v>
      </c>
      <c r="E1554" s="18">
        <v>112</v>
      </c>
    </row>
    <row r="1555" spans="1:5" x14ac:dyDescent="0.15">
      <c r="A1555" s="97" t="str">
        <f t="shared" si="24"/>
        <v>Golden Harvest8H24RR/RW</v>
      </c>
      <c r="B1555" s="97" t="s">
        <v>1930</v>
      </c>
      <c r="C1555" s="97" t="s">
        <v>2434</v>
      </c>
      <c r="D1555" s="97" t="s">
        <v>1489</v>
      </c>
      <c r="E1555" s="18">
        <v>111</v>
      </c>
    </row>
    <row r="1556" spans="1:5" x14ac:dyDescent="0.15">
      <c r="A1556" s="97" t="str">
        <f t="shared" si="24"/>
        <v>Golden Harvest8H25Bt/RW</v>
      </c>
      <c r="B1556" s="97" t="s">
        <v>1930</v>
      </c>
      <c r="C1556" s="97" t="s">
        <v>2435</v>
      </c>
      <c r="D1556" s="97" t="s">
        <v>1484</v>
      </c>
      <c r="E1556" s="18">
        <v>112</v>
      </c>
    </row>
    <row r="1557" spans="1:5" x14ac:dyDescent="0.15">
      <c r="A1557" s="97" t="str">
        <f t="shared" si="24"/>
        <v>Golden Harvest8H26Bt/RR</v>
      </c>
      <c r="B1557" s="97" t="s">
        <v>1930</v>
      </c>
      <c r="C1557" s="97" t="s">
        <v>276</v>
      </c>
      <c r="D1557" s="97" t="s">
        <v>1488</v>
      </c>
      <c r="E1557" s="18">
        <v>112</v>
      </c>
    </row>
    <row r="1558" spans="1:5" x14ac:dyDescent="0.15">
      <c r="A1558" s="97" t="str">
        <f t="shared" si="24"/>
        <v>Golden Harvest8H26Bt/RR</v>
      </c>
      <c r="B1558" s="97" t="s">
        <v>1930</v>
      </c>
      <c r="C1558" s="97" t="s">
        <v>276</v>
      </c>
      <c r="D1558" s="97" t="s">
        <v>1488</v>
      </c>
      <c r="E1558" s="18">
        <v>112</v>
      </c>
    </row>
    <row r="1559" spans="1:5" x14ac:dyDescent="0.15">
      <c r="A1559" s="97" t="str">
        <f t="shared" si="24"/>
        <v>Golden Harvest8H27RR/HX/LL</v>
      </c>
      <c r="B1559" s="97" t="s">
        <v>1930</v>
      </c>
      <c r="C1559" s="97" t="s">
        <v>2870</v>
      </c>
      <c r="D1559" s="97" t="s">
        <v>1490</v>
      </c>
      <c r="E1559" s="18">
        <v>104</v>
      </c>
    </row>
    <row r="1560" spans="1:5" x14ac:dyDescent="0.15">
      <c r="A1560" s="97" t="str">
        <f t="shared" si="24"/>
        <v>Golden Harvest8H29Bt/RR/RW</v>
      </c>
      <c r="B1560" s="97" t="s">
        <v>1930</v>
      </c>
      <c r="C1560" s="97" t="s">
        <v>277</v>
      </c>
      <c r="D1560" s="97" t="s">
        <v>1486</v>
      </c>
      <c r="E1560" s="18">
        <v>110</v>
      </c>
    </row>
    <row r="1561" spans="1:5" x14ac:dyDescent="0.15">
      <c r="A1561" s="97" t="str">
        <f t="shared" si="24"/>
        <v>Golden Harvest8H29Bt/RR/RW</v>
      </c>
      <c r="B1561" s="97" t="s">
        <v>1930</v>
      </c>
      <c r="C1561" s="97" t="s">
        <v>277</v>
      </c>
      <c r="D1561" s="97" t="s">
        <v>1486</v>
      </c>
      <c r="E1561" s="18">
        <v>110</v>
      </c>
    </row>
    <row r="1562" spans="1:5" x14ac:dyDescent="0.15">
      <c r="A1562" s="97" t="str">
        <f t="shared" si="24"/>
        <v>Golden Harvest8H32Bt/RW</v>
      </c>
      <c r="B1562" s="97" t="s">
        <v>1930</v>
      </c>
      <c r="C1562" s="97" t="s">
        <v>278</v>
      </c>
      <c r="D1562" s="97" t="s">
        <v>1484</v>
      </c>
      <c r="E1562" s="18">
        <v>108</v>
      </c>
    </row>
    <row r="1563" spans="1:5" x14ac:dyDescent="0.15">
      <c r="A1563" s="97" t="str">
        <f t="shared" si="24"/>
        <v>Golden Harvest8H33Bt/RR/RW</v>
      </c>
      <c r="B1563" s="97" t="s">
        <v>1930</v>
      </c>
      <c r="C1563" s="97" t="s">
        <v>279</v>
      </c>
      <c r="D1563" s="97" t="s">
        <v>1486</v>
      </c>
      <c r="E1563" s="18">
        <v>108</v>
      </c>
    </row>
    <row r="1564" spans="1:5" x14ac:dyDescent="0.15">
      <c r="A1564" s="97" t="str">
        <f t="shared" si="24"/>
        <v>Golden Harvest8H43RR/RW</v>
      </c>
      <c r="B1564" s="97" t="s">
        <v>1930</v>
      </c>
      <c r="C1564" s="97" t="s">
        <v>280</v>
      </c>
      <c r="D1564" s="97" t="s">
        <v>1489</v>
      </c>
      <c r="E1564" s="18">
        <v>106</v>
      </c>
    </row>
    <row r="1565" spans="1:5" x14ac:dyDescent="0.15">
      <c r="A1565" s="97" t="str">
        <f t="shared" si="24"/>
        <v>Golden Harvest8H46RR</v>
      </c>
      <c r="B1565" s="97" t="s">
        <v>1930</v>
      </c>
      <c r="C1565" s="97" t="s">
        <v>281</v>
      </c>
      <c r="D1565" s="97" t="s">
        <v>1786</v>
      </c>
      <c r="E1565" s="18">
        <v>106</v>
      </c>
    </row>
    <row r="1566" spans="1:5" x14ac:dyDescent="0.15">
      <c r="A1566" s="97" t="str">
        <f t="shared" si="24"/>
        <v>Golden Harvest8H47Bt/RR</v>
      </c>
      <c r="B1566" s="97" t="s">
        <v>1930</v>
      </c>
      <c r="C1566" s="97" t="s">
        <v>282</v>
      </c>
      <c r="D1566" s="97" t="s">
        <v>1488</v>
      </c>
      <c r="E1566" s="18">
        <v>107</v>
      </c>
    </row>
    <row r="1567" spans="1:5" x14ac:dyDescent="0.15">
      <c r="A1567" s="97" t="str">
        <f t="shared" si="24"/>
        <v>Golden Harvest8H55RW</v>
      </c>
      <c r="B1567" s="97" t="s">
        <v>1930</v>
      </c>
      <c r="C1567" s="97" t="s">
        <v>283</v>
      </c>
      <c r="D1567" s="97" t="s">
        <v>284</v>
      </c>
      <c r="E1567" s="18">
        <v>108</v>
      </c>
    </row>
    <row r="1568" spans="1:5" x14ac:dyDescent="0.15">
      <c r="A1568" s="97" t="str">
        <f t="shared" si="24"/>
        <v>Golden Harvest8H59Bt</v>
      </c>
      <c r="B1568" s="97" t="s">
        <v>1930</v>
      </c>
      <c r="C1568" s="97" t="s">
        <v>285</v>
      </c>
      <c r="D1568" s="97" t="s">
        <v>1492</v>
      </c>
      <c r="E1568" s="18">
        <v>112</v>
      </c>
    </row>
    <row r="1569" spans="1:5" x14ac:dyDescent="0.15">
      <c r="A1569" s="97" t="str">
        <f t="shared" si="24"/>
        <v>Golden Harvest8H61RR</v>
      </c>
      <c r="B1569" s="97" t="s">
        <v>1930</v>
      </c>
      <c r="C1569" s="97" t="s">
        <v>286</v>
      </c>
      <c r="D1569" s="97" t="s">
        <v>1786</v>
      </c>
      <c r="E1569" s="18">
        <v>112</v>
      </c>
    </row>
    <row r="1570" spans="1:5" x14ac:dyDescent="0.15">
      <c r="A1570" s="97" t="str">
        <f t="shared" si="24"/>
        <v>Golden Harvest8H62RR/RW</v>
      </c>
      <c r="B1570" s="97" t="s">
        <v>1930</v>
      </c>
      <c r="C1570" s="97" t="s">
        <v>287</v>
      </c>
      <c r="D1570" s="97" t="s">
        <v>1489</v>
      </c>
      <c r="E1570" s="18">
        <v>112</v>
      </c>
    </row>
    <row r="1571" spans="1:5" x14ac:dyDescent="0.15">
      <c r="A1571" s="97" t="str">
        <f t="shared" si="24"/>
        <v>Golden Harvest8H64Bt/RR/RW</v>
      </c>
      <c r="B1571" s="97" t="s">
        <v>1930</v>
      </c>
      <c r="C1571" s="97" t="s">
        <v>288</v>
      </c>
      <c r="D1571" s="97" t="s">
        <v>1486</v>
      </c>
      <c r="E1571" s="18">
        <v>112</v>
      </c>
    </row>
    <row r="1572" spans="1:5" x14ac:dyDescent="0.15">
      <c r="A1572" s="97" t="str">
        <f t="shared" si="24"/>
        <v>Golden Harvest8H68Bt/RR</v>
      </c>
      <c r="B1572" s="97" t="s">
        <v>1930</v>
      </c>
      <c r="C1572" s="97" t="s">
        <v>289</v>
      </c>
      <c r="D1572" s="97" t="s">
        <v>1488</v>
      </c>
      <c r="E1572" s="18">
        <v>112</v>
      </c>
    </row>
    <row r="1573" spans="1:5" x14ac:dyDescent="0.15">
      <c r="A1573" s="97" t="str">
        <f t="shared" si="24"/>
        <v>Golden Harvest8H70RR/RW</v>
      </c>
      <c r="B1573" s="97" t="s">
        <v>1930</v>
      </c>
      <c r="C1573" s="97" t="s">
        <v>290</v>
      </c>
      <c r="D1573" s="97" t="s">
        <v>1489</v>
      </c>
      <c r="E1573" s="18">
        <v>109</v>
      </c>
    </row>
    <row r="1574" spans="1:5" x14ac:dyDescent="0.15">
      <c r="A1574" s="97" t="str">
        <f t="shared" si="24"/>
        <v>Golden Harvest8H74RR</v>
      </c>
      <c r="B1574" s="97" t="s">
        <v>1930</v>
      </c>
      <c r="C1574" s="97" t="s">
        <v>291</v>
      </c>
      <c r="D1574" s="97" t="s">
        <v>1786</v>
      </c>
      <c r="E1574" s="18">
        <v>107</v>
      </c>
    </row>
    <row r="1575" spans="1:5" x14ac:dyDescent="0.15">
      <c r="A1575" s="97" t="str">
        <f t="shared" si="24"/>
        <v>Golden Harvest8H77Bt</v>
      </c>
      <c r="B1575" s="97" t="s">
        <v>1930</v>
      </c>
      <c r="C1575" s="97" t="s">
        <v>292</v>
      </c>
      <c r="D1575" s="97" t="s">
        <v>1492</v>
      </c>
      <c r="E1575" s="18">
        <v>111</v>
      </c>
    </row>
    <row r="1576" spans="1:5" x14ac:dyDescent="0.15">
      <c r="A1576" s="97" t="str">
        <f t="shared" si="24"/>
        <v>Golden Harvest8H78Bt/RR/RW</v>
      </c>
      <c r="B1576" s="97" t="s">
        <v>1930</v>
      </c>
      <c r="C1576" s="97" t="s">
        <v>2411</v>
      </c>
      <c r="D1576" s="97" t="s">
        <v>1486</v>
      </c>
      <c r="E1576" s="18">
        <v>112</v>
      </c>
    </row>
    <row r="1577" spans="1:5" x14ac:dyDescent="0.15">
      <c r="A1577" s="97" t="str">
        <f t="shared" si="24"/>
        <v>Golden Harvest8H79RR</v>
      </c>
      <c r="B1577" s="97" t="s">
        <v>1930</v>
      </c>
      <c r="C1577" s="97" t="s">
        <v>2412</v>
      </c>
      <c r="D1577" s="97" t="s">
        <v>1786</v>
      </c>
      <c r="E1577" s="18">
        <v>108</v>
      </c>
    </row>
    <row r="1578" spans="1:5" x14ac:dyDescent="0.15">
      <c r="A1578" s="97" t="str">
        <f t="shared" si="24"/>
        <v>Golden Harvest8H98RR/HX/LL</v>
      </c>
      <c r="B1578" s="97" t="s">
        <v>1930</v>
      </c>
      <c r="C1578" s="97" t="s">
        <v>2871</v>
      </c>
      <c r="D1578" s="97" t="s">
        <v>1490</v>
      </c>
      <c r="E1578" s="18">
        <v>107</v>
      </c>
    </row>
    <row r="1579" spans="1:5" x14ac:dyDescent="0.15">
      <c r="A1579" s="97" t="str">
        <f t="shared" si="24"/>
        <v>Golden Harvest9014-3000GT</v>
      </c>
      <c r="B1579" s="97" t="s">
        <v>1930</v>
      </c>
      <c r="C1579" s="97" t="s">
        <v>3138</v>
      </c>
      <c r="D1579" s="97" t="s">
        <v>1796</v>
      </c>
      <c r="E1579" s="18">
        <v>112</v>
      </c>
    </row>
    <row r="1580" spans="1:5" x14ac:dyDescent="0.15">
      <c r="A1580" s="97" t="str">
        <f t="shared" si="24"/>
        <v>Golden Harvest9014GT</v>
      </c>
      <c r="B1580" s="97" t="s">
        <v>1930</v>
      </c>
      <c r="C1580" s="97" t="s">
        <v>3139</v>
      </c>
      <c r="D1580" s="97" t="s">
        <v>7</v>
      </c>
      <c r="E1580" s="18">
        <v>112</v>
      </c>
    </row>
    <row r="1581" spans="1:5" x14ac:dyDescent="0.15">
      <c r="A1581" s="97" t="str">
        <f t="shared" si="24"/>
        <v>Golden Harvest9014GT/CB/LL</v>
      </c>
      <c r="B1581" s="97" t="s">
        <v>1930</v>
      </c>
      <c r="C1581" s="97" t="s">
        <v>2413</v>
      </c>
      <c r="D1581" s="97" t="s">
        <v>2568</v>
      </c>
      <c r="E1581" s="18">
        <v>112</v>
      </c>
    </row>
    <row r="1582" spans="1:5" x14ac:dyDescent="0.15">
      <c r="A1582" s="97" t="str">
        <f t="shared" si="24"/>
        <v>Golden Harvest9043LL</v>
      </c>
      <c r="B1582" s="97" t="s">
        <v>1930</v>
      </c>
      <c r="C1582" s="97" t="s">
        <v>2414</v>
      </c>
      <c r="D1582" s="97" t="s">
        <v>1935</v>
      </c>
      <c r="E1582" s="18">
        <v>112</v>
      </c>
    </row>
    <row r="1583" spans="1:5" x14ac:dyDescent="0.15">
      <c r="A1583" s="97" t="str">
        <f t="shared" si="24"/>
        <v>Golden Harvest9084GT/CB/LL</v>
      </c>
      <c r="B1583" s="97" t="s">
        <v>1930</v>
      </c>
      <c r="C1583" s="97" t="s">
        <v>591</v>
      </c>
      <c r="D1583" s="97" t="s">
        <v>1791</v>
      </c>
      <c r="E1583" s="18">
        <v>112</v>
      </c>
    </row>
    <row r="1584" spans="1:5" x14ac:dyDescent="0.15">
      <c r="A1584" s="97" t="str">
        <f t="shared" si="24"/>
        <v>Golden Harvest9098GT/CB/LL</v>
      </c>
      <c r="B1584" s="97" t="s">
        <v>1930</v>
      </c>
      <c r="C1584" s="97" t="s">
        <v>2415</v>
      </c>
      <c r="D1584" s="97" t="s">
        <v>2568</v>
      </c>
      <c r="E1584" s="18">
        <v>112</v>
      </c>
    </row>
    <row r="1585" spans="1:5" x14ac:dyDescent="0.15">
      <c r="A1585" s="97" t="str">
        <f t="shared" si="24"/>
        <v>Golden Harvest9107</v>
      </c>
      <c r="B1585" s="97" t="s">
        <v>1930</v>
      </c>
      <c r="C1585" s="97" t="s">
        <v>3140</v>
      </c>
      <c r="D1585" s="97" t="s">
        <v>2641</v>
      </c>
      <c r="E1585" s="18">
        <v>112</v>
      </c>
    </row>
    <row r="1586" spans="1:5" x14ac:dyDescent="0.15">
      <c r="A1586" s="97" t="str">
        <f t="shared" si="24"/>
        <v>Golden Harvest9127-3000GT</v>
      </c>
      <c r="B1586" s="97" t="s">
        <v>1930</v>
      </c>
      <c r="C1586" s="97" t="s">
        <v>3141</v>
      </c>
      <c r="D1586" s="97" t="s">
        <v>1796</v>
      </c>
      <c r="E1586" s="18">
        <v>113</v>
      </c>
    </row>
    <row r="1587" spans="1:5" x14ac:dyDescent="0.15">
      <c r="A1587" s="97" t="str">
        <f t="shared" si="24"/>
        <v>Golden Harvest9127CB/LL</v>
      </c>
      <c r="B1587" s="97" t="s">
        <v>1930</v>
      </c>
      <c r="C1587" s="97" t="s">
        <v>2416</v>
      </c>
      <c r="D1587" s="97" t="s">
        <v>1491</v>
      </c>
      <c r="E1587" s="18">
        <v>113</v>
      </c>
    </row>
    <row r="1588" spans="1:5" x14ac:dyDescent="0.15">
      <c r="A1588" s="97" t="str">
        <f t="shared" si="24"/>
        <v>Golden Harvest9143CB/LL/RW</v>
      </c>
      <c r="B1588" s="97" t="s">
        <v>1930</v>
      </c>
      <c r="C1588" s="97" t="s">
        <v>2417</v>
      </c>
      <c r="D1588" s="97" t="s">
        <v>1792</v>
      </c>
      <c r="E1588" s="18">
        <v>113</v>
      </c>
    </row>
    <row r="1589" spans="1:5" x14ac:dyDescent="0.15">
      <c r="A1589" s="97" t="str">
        <f t="shared" si="24"/>
        <v>Golden Harvest9145 3000GT</v>
      </c>
      <c r="B1589" s="97" t="s">
        <v>1930</v>
      </c>
      <c r="C1589" s="97" t="s">
        <v>2418</v>
      </c>
      <c r="D1589" s="97" t="s">
        <v>7</v>
      </c>
      <c r="E1589" s="18">
        <v>113</v>
      </c>
    </row>
    <row r="1590" spans="1:5" x14ac:dyDescent="0.15">
      <c r="A1590" s="97" t="str">
        <f t="shared" si="24"/>
        <v>Golden Harvest9145-3000GT</v>
      </c>
      <c r="B1590" s="97" t="s">
        <v>1930</v>
      </c>
      <c r="C1590" s="97" t="s">
        <v>3142</v>
      </c>
      <c r="D1590" s="97" t="s">
        <v>7</v>
      </c>
      <c r="E1590" s="18">
        <v>113</v>
      </c>
    </row>
    <row r="1591" spans="1:5" x14ac:dyDescent="0.15">
      <c r="A1591" s="97" t="str">
        <f t="shared" si="24"/>
        <v>Golden Harvest9145-3000GT</v>
      </c>
      <c r="B1591" s="97" t="s">
        <v>1930</v>
      </c>
      <c r="C1591" s="97" t="s">
        <v>3142</v>
      </c>
      <c r="D1591" s="97" t="s">
        <v>1796</v>
      </c>
      <c r="E1591" s="18">
        <v>112</v>
      </c>
    </row>
    <row r="1592" spans="1:5" x14ac:dyDescent="0.15">
      <c r="A1592" s="97" t="str">
        <f t="shared" si="24"/>
        <v>Golden Harvest9165CB/LL/RW</v>
      </c>
      <c r="B1592" s="97" t="s">
        <v>1930</v>
      </c>
      <c r="C1592" s="97" t="s">
        <v>592</v>
      </c>
      <c r="D1592" s="97" t="s">
        <v>1792</v>
      </c>
      <c r="E1592" s="18">
        <v>113</v>
      </c>
    </row>
    <row r="1593" spans="1:5" x14ac:dyDescent="0.15">
      <c r="A1593" s="97" t="str">
        <f t="shared" si="24"/>
        <v>Golden Harvest9166</v>
      </c>
      <c r="B1593" s="97" t="s">
        <v>1930</v>
      </c>
      <c r="C1593" s="97" t="s">
        <v>3143</v>
      </c>
      <c r="D1593" s="97" t="s">
        <v>2641</v>
      </c>
      <c r="E1593" s="18">
        <v>112</v>
      </c>
    </row>
    <row r="1594" spans="1:5" x14ac:dyDescent="0.15">
      <c r="A1594" s="97" t="str">
        <f t="shared" si="24"/>
        <v>Golden Harvest9173-3000GT</v>
      </c>
      <c r="B1594" s="97" t="s">
        <v>1930</v>
      </c>
      <c r="C1594" s="97" t="s">
        <v>593</v>
      </c>
      <c r="D1594" s="97" t="s">
        <v>1796</v>
      </c>
      <c r="E1594" s="18">
        <v>113</v>
      </c>
    </row>
    <row r="1595" spans="1:5" x14ac:dyDescent="0.15">
      <c r="A1595" s="97" t="str">
        <f t="shared" si="24"/>
        <v>Golden Harvest9173-3000GT</v>
      </c>
      <c r="B1595" s="97" t="s">
        <v>1930</v>
      </c>
      <c r="C1595" s="97" t="s">
        <v>593</v>
      </c>
      <c r="D1595" s="97" t="s">
        <v>1796</v>
      </c>
      <c r="E1595" s="18">
        <v>113</v>
      </c>
    </row>
    <row r="1596" spans="1:5" x14ac:dyDescent="0.15">
      <c r="A1596" s="97" t="str">
        <f t="shared" si="24"/>
        <v>Golden Harvest9173CB/LL</v>
      </c>
      <c r="B1596" s="97" t="s">
        <v>1930</v>
      </c>
      <c r="C1596" s="97" t="s">
        <v>2419</v>
      </c>
      <c r="D1596" s="97" t="s">
        <v>1491</v>
      </c>
      <c r="E1596" s="18">
        <v>113</v>
      </c>
    </row>
    <row r="1597" spans="1:5" x14ac:dyDescent="0.15">
      <c r="A1597" s="97" t="str">
        <f t="shared" si="24"/>
        <v>Golden Harvest9180</v>
      </c>
      <c r="B1597" s="97" t="s">
        <v>1930</v>
      </c>
      <c r="C1597" s="97" t="s">
        <v>3144</v>
      </c>
      <c r="D1597" s="97" t="s">
        <v>2641</v>
      </c>
      <c r="E1597" s="18">
        <v>113</v>
      </c>
    </row>
    <row r="1598" spans="1:5" x14ac:dyDescent="0.15">
      <c r="A1598" s="97" t="str">
        <f t="shared" si="24"/>
        <v>Golden Harvest9180GT</v>
      </c>
      <c r="B1598" s="97" t="s">
        <v>1930</v>
      </c>
      <c r="C1598" s="97" t="s">
        <v>3145</v>
      </c>
      <c r="D1598" s="97" t="s">
        <v>7</v>
      </c>
      <c r="E1598" s="18">
        <v>113</v>
      </c>
    </row>
    <row r="1599" spans="1:5" x14ac:dyDescent="0.15">
      <c r="A1599" s="97" t="str">
        <f t="shared" si="24"/>
        <v>Golden Harvest9180GT/CB/LL</v>
      </c>
      <c r="B1599" s="97" t="s">
        <v>1930</v>
      </c>
      <c r="C1599" s="97" t="s">
        <v>594</v>
      </c>
      <c r="D1599" s="97" t="s">
        <v>1791</v>
      </c>
      <c r="E1599" s="18">
        <v>113</v>
      </c>
    </row>
    <row r="1600" spans="1:5" x14ac:dyDescent="0.15">
      <c r="A1600" s="97" t="str">
        <f t="shared" si="24"/>
        <v>Golden Harvest9190Hx/LL</v>
      </c>
      <c r="B1600" s="97" t="s">
        <v>1930</v>
      </c>
      <c r="C1600" s="97" t="s">
        <v>2420</v>
      </c>
      <c r="D1600" s="97" t="s">
        <v>1485</v>
      </c>
      <c r="E1600" s="18">
        <v>113</v>
      </c>
    </row>
    <row r="1601" spans="1:5" x14ac:dyDescent="0.15">
      <c r="A1601" s="97" t="str">
        <f t="shared" si="24"/>
        <v>Golden Harvest9205Hx/LL</v>
      </c>
      <c r="B1601" s="97" t="s">
        <v>1930</v>
      </c>
      <c r="C1601" s="97" t="s">
        <v>2421</v>
      </c>
      <c r="D1601" s="97" t="s">
        <v>1485</v>
      </c>
      <c r="E1601" s="18">
        <v>113</v>
      </c>
    </row>
    <row r="1602" spans="1:5" x14ac:dyDescent="0.15">
      <c r="A1602" s="97" t="str">
        <f t="shared" ref="A1602:A1665" si="25">B1602&amp;C1602</f>
        <v>Golden Harvest9229</v>
      </c>
      <c r="B1602" s="97" t="s">
        <v>1930</v>
      </c>
      <c r="C1602" s="97" t="s">
        <v>3146</v>
      </c>
      <c r="D1602" s="97" t="s">
        <v>2641</v>
      </c>
      <c r="E1602" s="18">
        <v>112</v>
      </c>
    </row>
    <row r="1603" spans="1:5" x14ac:dyDescent="0.15">
      <c r="A1603" s="97" t="str">
        <f t="shared" si="25"/>
        <v>Golden Harvest9234CL</v>
      </c>
      <c r="B1603" s="97" t="s">
        <v>1930</v>
      </c>
      <c r="C1603" s="97" t="s">
        <v>2422</v>
      </c>
      <c r="D1603" s="97" t="s">
        <v>1383</v>
      </c>
      <c r="E1603" s="18">
        <v>113</v>
      </c>
    </row>
    <row r="1604" spans="1:5" x14ac:dyDescent="0.15">
      <c r="A1604" s="97" t="str">
        <f t="shared" si="25"/>
        <v>Golden Harvest9323Hx/LL</v>
      </c>
      <c r="B1604" s="97" t="s">
        <v>1930</v>
      </c>
      <c r="C1604" s="97" t="s">
        <v>2423</v>
      </c>
      <c r="D1604" s="97" t="s">
        <v>1485</v>
      </c>
      <c r="E1604" s="18">
        <v>114</v>
      </c>
    </row>
    <row r="1605" spans="1:5" x14ac:dyDescent="0.15">
      <c r="A1605" s="97" t="str">
        <f t="shared" si="25"/>
        <v>Golden Harvest9345</v>
      </c>
      <c r="B1605" s="97" t="s">
        <v>1930</v>
      </c>
      <c r="C1605" s="97" t="s">
        <v>3147</v>
      </c>
      <c r="D1605" s="97" t="s">
        <v>2641</v>
      </c>
      <c r="E1605" s="18">
        <v>114</v>
      </c>
    </row>
    <row r="1606" spans="1:5" x14ac:dyDescent="0.15">
      <c r="A1606" s="97" t="str">
        <f t="shared" si="25"/>
        <v>Golden Harvest9377GT</v>
      </c>
      <c r="B1606" s="97" t="s">
        <v>1930</v>
      </c>
      <c r="C1606" s="97" t="s">
        <v>595</v>
      </c>
      <c r="D1606" s="97" t="s">
        <v>7</v>
      </c>
      <c r="E1606" s="18">
        <v>115</v>
      </c>
    </row>
    <row r="1607" spans="1:5" x14ac:dyDescent="0.15">
      <c r="A1607" s="97" t="str">
        <f t="shared" si="25"/>
        <v>Golden Harvest9377GT/CB/LL</v>
      </c>
      <c r="B1607" s="97" t="s">
        <v>1930</v>
      </c>
      <c r="C1607" s="97" t="s">
        <v>596</v>
      </c>
      <c r="D1607" s="97" t="s">
        <v>1791</v>
      </c>
      <c r="E1607" s="18">
        <v>115</v>
      </c>
    </row>
    <row r="1608" spans="1:5" x14ac:dyDescent="0.15">
      <c r="A1608" s="97" t="str">
        <f t="shared" si="25"/>
        <v>Golden Harvest9392-3000GT</v>
      </c>
      <c r="B1608" s="97" t="s">
        <v>1930</v>
      </c>
      <c r="C1608" s="97" t="s">
        <v>3148</v>
      </c>
      <c r="D1608" s="97" t="s">
        <v>1796</v>
      </c>
      <c r="E1608" s="18">
        <v>115</v>
      </c>
    </row>
    <row r="1609" spans="1:5" x14ac:dyDescent="0.15">
      <c r="A1609" s="97" t="str">
        <f t="shared" si="25"/>
        <v>Golden Harvest9392CB/LL</v>
      </c>
      <c r="B1609" s="97" t="s">
        <v>1930</v>
      </c>
      <c r="C1609" s="97" t="s">
        <v>2424</v>
      </c>
      <c r="D1609" s="97" t="s">
        <v>1491</v>
      </c>
      <c r="E1609" s="18">
        <v>115</v>
      </c>
    </row>
    <row r="1610" spans="1:5" x14ac:dyDescent="0.15">
      <c r="A1610" s="97" t="str">
        <f t="shared" si="25"/>
        <v>Golden Harvest9407</v>
      </c>
      <c r="B1610" s="97" t="s">
        <v>1930</v>
      </c>
      <c r="C1610" s="97" t="s">
        <v>3149</v>
      </c>
      <c r="D1610" s="97" t="s">
        <v>2641</v>
      </c>
      <c r="E1610" s="18">
        <v>115</v>
      </c>
    </row>
    <row r="1611" spans="1:5" x14ac:dyDescent="0.15">
      <c r="A1611" s="97" t="str">
        <f t="shared" si="25"/>
        <v>Golden Harvest9414CB/LL</v>
      </c>
      <c r="B1611" s="97" t="s">
        <v>1930</v>
      </c>
      <c r="C1611" s="97" t="s">
        <v>2425</v>
      </c>
      <c r="D1611" s="97" t="s">
        <v>1491</v>
      </c>
      <c r="E1611" s="18">
        <v>115</v>
      </c>
    </row>
    <row r="1612" spans="1:5" x14ac:dyDescent="0.15">
      <c r="A1612" s="97" t="str">
        <f t="shared" si="25"/>
        <v>Golden Harvest9416-3000GT</v>
      </c>
      <c r="B1612" s="97" t="s">
        <v>1930</v>
      </c>
      <c r="C1612" s="97" t="s">
        <v>945</v>
      </c>
      <c r="D1612" s="97" t="s">
        <v>1796</v>
      </c>
      <c r="E1612" s="18">
        <v>115</v>
      </c>
    </row>
    <row r="1613" spans="1:5" x14ac:dyDescent="0.15">
      <c r="A1613" s="97" t="str">
        <f t="shared" si="25"/>
        <v>Golden Harvest9461</v>
      </c>
      <c r="B1613" s="97" t="s">
        <v>1930</v>
      </c>
      <c r="C1613" s="97" t="s">
        <v>1783</v>
      </c>
      <c r="D1613" s="97" t="s">
        <v>2641</v>
      </c>
      <c r="E1613" s="18">
        <v>115</v>
      </c>
    </row>
    <row r="1614" spans="1:5" x14ac:dyDescent="0.15">
      <c r="A1614" s="97" t="str">
        <f t="shared" si="25"/>
        <v>Golden Harvest9490</v>
      </c>
      <c r="B1614" s="97" t="s">
        <v>1930</v>
      </c>
      <c r="C1614" s="97" t="s">
        <v>3150</v>
      </c>
      <c r="D1614" s="97" t="s">
        <v>2641</v>
      </c>
      <c r="E1614" s="18">
        <v>115</v>
      </c>
    </row>
    <row r="1615" spans="1:5" x14ac:dyDescent="0.15">
      <c r="A1615" s="97" t="str">
        <f t="shared" si="25"/>
        <v>Golden Harvest9507Bt</v>
      </c>
      <c r="B1615" s="97" t="s">
        <v>1930</v>
      </c>
      <c r="C1615" s="97" t="s">
        <v>1798</v>
      </c>
      <c r="D1615" s="97" t="s">
        <v>1492</v>
      </c>
      <c r="E1615" s="18">
        <v>116</v>
      </c>
    </row>
    <row r="1616" spans="1:5" x14ac:dyDescent="0.15">
      <c r="A1616" s="97" t="str">
        <f t="shared" si="25"/>
        <v>Golden Harvest9551GT/CB/LL</v>
      </c>
      <c r="B1616" s="97" t="s">
        <v>1930</v>
      </c>
      <c r="C1616" s="97" t="s">
        <v>1799</v>
      </c>
      <c r="D1616" s="97" t="s">
        <v>1800</v>
      </c>
      <c r="E1616" s="18">
        <v>116</v>
      </c>
    </row>
    <row r="1617" spans="1:5" x14ac:dyDescent="0.15">
      <c r="A1617" s="97" t="str">
        <f t="shared" si="25"/>
        <v>Golden Harvest9574CB/LL</v>
      </c>
      <c r="B1617" s="97" t="s">
        <v>1930</v>
      </c>
      <c r="C1617" s="97" t="s">
        <v>1801</v>
      </c>
      <c r="D1617" s="97" t="s">
        <v>1491</v>
      </c>
      <c r="E1617" s="18">
        <v>116</v>
      </c>
    </row>
    <row r="1618" spans="1:5" x14ac:dyDescent="0.15">
      <c r="A1618" s="97" t="str">
        <f t="shared" si="25"/>
        <v>Golden Harvest9H12Bt/RR/RW</v>
      </c>
      <c r="B1618" s="97" t="s">
        <v>1930</v>
      </c>
      <c r="C1618" s="97" t="s">
        <v>1802</v>
      </c>
      <c r="D1618" s="97" t="s">
        <v>1486</v>
      </c>
      <c r="E1618" s="18">
        <v>113</v>
      </c>
    </row>
    <row r="1619" spans="1:5" x14ac:dyDescent="0.15">
      <c r="A1619" s="97" t="str">
        <f t="shared" si="25"/>
        <v>Golden Harvest9H15Bt</v>
      </c>
      <c r="B1619" s="97" t="s">
        <v>1930</v>
      </c>
      <c r="C1619" s="97" t="s">
        <v>1803</v>
      </c>
      <c r="D1619" s="97" t="s">
        <v>1492</v>
      </c>
      <c r="E1619" s="18">
        <v>113</v>
      </c>
    </row>
    <row r="1620" spans="1:5" x14ac:dyDescent="0.15">
      <c r="A1620" s="97" t="str">
        <f t="shared" si="25"/>
        <v>Golden Harvest9H16RR</v>
      </c>
      <c r="B1620" s="97" t="s">
        <v>1930</v>
      </c>
      <c r="C1620" s="97" t="s">
        <v>1804</v>
      </c>
      <c r="D1620" s="97" t="s">
        <v>1786</v>
      </c>
      <c r="E1620" s="18">
        <v>112</v>
      </c>
    </row>
    <row r="1621" spans="1:5" x14ac:dyDescent="0.15">
      <c r="A1621" s="97" t="str">
        <f t="shared" si="25"/>
        <v>Golden Harvest9H17Bt/RR</v>
      </c>
      <c r="B1621" s="97" t="s">
        <v>1930</v>
      </c>
      <c r="C1621" s="97" t="s">
        <v>1805</v>
      </c>
      <c r="D1621" s="97" t="s">
        <v>1488</v>
      </c>
      <c r="E1621" s="18">
        <v>113</v>
      </c>
    </row>
    <row r="1622" spans="1:5" x14ac:dyDescent="0.15">
      <c r="A1622" s="97" t="str">
        <f t="shared" si="25"/>
        <v>Golden Harvest9H19RR/RW</v>
      </c>
      <c r="B1622" s="97" t="s">
        <v>1930</v>
      </c>
      <c r="C1622" s="97" t="s">
        <v>1806</v>
      </c>
      <c r="D1622" s="97" t="s">
        <v>1489</v>
      </c>
      <c r="E1622" s="18">
        <v>112</v>
      </c>
    </row>
    <row r="1623" spans="1:5" x14ac:dyDescent="0.15">
      <c r="A1623" s="97" t="str">
        <f t="shared" si="25"/>
        <v>Golden Harvest9H58RR/HX/LL</v>
      </c>
      <c r="B1623" s="97" t="s">
        <v>1930</v>
      </c>
      <c r="C1623" s="97" t="s">
        <v>2872</v>
      </c>
      <c r="D1623" s="97" t="s">
        <v>1490</v>
      </c>
      <c r="E1623" s="18">
        <v>111</v>
      </c>
    </row>
    <row r="1624" spans="1:5" x14ac:dyDescent="0.15">
      <c r="A1624" s="97" t="str">
        <f t="shared" si="25"/>
        <v>Golden Harvest9H60RR</v>
      </c>
      <c r="B1624" s="97" t="s">
        <v>1930</v>
      </c>
      <c r="C1624" s="97" t="s">
        <v>1807</v>
      </c>
      <c r="D1624" s="97" t="s">
        <v>1786</v>
      </c>
      <c r="E1624" s="18">
        <v>116</v>
      </c>
    </row>
    <row r="1625" spans="1:5" x14ac:dyDescent="0.15">
      <c r="A1625" s="97" t="str">
        <f t="shared" si="25"/>
        <v>Golden Harvest9H62Bt/RR</v>
      </c>
      <c r="B1625" s="97" t="s">
        <v>1930</v>
      </c>
      <c r="C1625" s="97" t="s">
        <v>1808</v>
      </c>
      <c r="D1625" s="97" t="s">
        <v>1488</v>
      </c>
      <c r="E1625" s="18">
        <v>116</v>
      </c>
    </row>
    <row r="1626" spans="1:5" x14ac:dyDescent="0.15">
      <c r="A1626" s="97" t="str">
        <f t="shared" si="25"/>
        <v>Golden Harvest9H73Bt/RR</v>
      </c>
      <c r="B1626" s="97" t="s">
        <v>1930</v>
      </c>
      <c r="C1626" s="97" t="s">
        <v>1809</v>
      </c>
      <c r="D1626" s="97" t="s">
        <v>1488</v>
      </c>
      <c r="E1626" s="18">
        <v>115</v>
      </c>
    </row>
    <row r="1627" spans="1:5" x14ac:dyDescent="0.15">
      <c r="A1627" s="97" t="str">
        <f t="shared" si="25"/>
        <v>Golden Harvest9H82RR/HX/LL</v>
      </c>
      <c r="B1627" s="97" t="s">
        <v>1930</v>
      </c>
      <c r="C1627" s="97" t="s">
        <v>2873</v>
      </c>
      <c r="D1627" s="97" t="s">
        <v>1490</v>
      </c>
      <c r="E1627" s="18">
        <v>113</v>
      </c>
    </row>
    <row r="1628" spans="1:5" x14ac:dyDescent="0.15">
      <c r="A1628" s="97" t="str">
        <f t="shared" si="25"/>
        <v>Golden Harvest9H93Bt</v>
      </c>
      <c r="B1628" s="97" t="s">
        <v>1930</v>
      </c>
      <c r="C1628" s="97" t="s">
        <v>1810</v>
      </c>
      <c r="D1628" s="97" t="s">
        <v>1492</v>
      </c>
      <c r="E1628" s="18">
        <v>114</v>
      </c>
    </row>
    <row r="1629" spans="1:5" x14ac:dyDescent="0.15">
      <c r="A1629" s="97" t="str">
        <f t="shared" si="25"/>
        <v>Golden HarvestAVICTA 9127</v>
      </c>
      <c r="B1629" s="97" t="s">
        <v>1930</v>
      </c>
      <c r="C1629" s="97" t="s">
        <v>401</v>
      </c>
      <c r="D1629" s="97" t="s">
        <v>1796</v>
      </c>
      <c r="E1629" s="18">
        <v>113</v>
      </c>
    </row>
    <row r="1630" spans="1:5" x14ac:dyDescent="0.15">
      <c r="A1630" s="97" t="str">
        <f t="shared" si="25"/>
        <v>Golden HarvestNO AVICTA 9127</v>
      </c>
      <c r="B1630" s="97" t="s">
        <v>1930</v>
      </c>
      <c r="C1630" s="97" t="s">
        <v>402</v>
      </c>
      <c r="D1630" s="97" t="s">
        <v>1796</v>
      </c>
      <c r="E1630" s="18">
        <v>113</v>
      </c>
    </row>
    <row r="1631" spans="1:5" x14ac:dyDescent="0.15">
      <c r="A1631" s="97" t="str">
        <f t="shared" si="25"/>
        <v>Great Heart101VT3</v>
      </c>
      <c r="B1631" s="97" t="s">
        <v>1910</v>
      </c>
      <c r="C1631" s="97" t="s">
        <v>1912</v>
      </c>
      <c r="D1631" s="97" t="s">
        <v>1487</v>
      </c>
      <c r="E1631" s="18">
        <v>110</v>
      </c>
    </row>
    <row r="1632" spans="1:5" x14ac:dyDescent="0.15">
      <c r="A1632" s="97" t="str">
        <f t="shared" si="25"/>
        <v>Great Heart101YGPL/RR2</v>
      </c>
      <c r="B1632" s="97" t="s">
        <v>1910</v>
      </c>
      <c r="C1632" s="97" t="s">
        <v>1913</v>
      </c>
      <c r="D1632" s="97" t="s">
        <v>1486</v>
      </c>
      <c r="E1632" s="18">
        <v>110</v>
      </c>
    </row>
    <row r="1633" spans="1:5" x14ac:dyDescent="0.15">
      <c r="A1633" s="97" t="str">
        <f t="shared" si="25"/>
        <v>Great Heart107RR</v>
      </c>
      <c r="B1633" s="97" t="s">
        <v>1910</v>
      </c>
      <c r="C1633" s="97" t="s">
        <v>597</v>
      </c>
      <c r="D1633" s="97" t="s">
        <v>1786</v>
      </c>
      <c r="E1633" s="18">
        <v>110</v>
      </c>
    </row>
    <row r="1634" spans="1:5" x14ac:dyDescent="0.15">
      <c r="A1634" s="97" t="str">
        <f t="shared" si="25"/>
        <v>Great Heart107VT3P</v>
      </c>
      <c r="B1634" s="97" t="s">
        <v>1910</v>
      </c>
      <c r="C1634" s="97" t="s">
        <v>598</v>
      </c>
      <c r="D1634" s="97" t="s">
        <v>490</v>
      </c>
      <c r="E1634" s="18">
        <v>110</v>
      </c>
    </row>
    <row r="1635" spans="1:5" x14ac:dyDescent="0.15">
      <c r="A1635" s="97" t="str">
        <f t="shared" si="25"/>
        <v>Great Heart110VT3</v>
      </c>
      <c r="B1635" s="97" t="s">
        <v>1910</v>
      </c>
      <c r="C1635" s="97" t="s">
        <v>599</v>
      </c>
      <c r="D1635" s="97" t="s">
        <v>1487</v>
      </c>
      <c r="E1635" s="18">
        <v>110</v>
      </c>
    </row>
    <row r="1636" spans="1:5" x14ac:dyDescent="0.15">
      <c r="A1636" s="97" t="str">
        <f t="shared" si="25"/>
        <v>Great Heart163VT3</v>
      </c>
      <c r="B1636" s="97" t="s">
        <v>1910</v>
      </c>
      <c r="C1636" s="97" t="s">
        <v>1914</v>
      </c>
      <c r="D1636" s="97" t="s">
        <v>1487</v>
      </c>
      <c r="E1636" s="18">
        <v>110</v>
      </c>
    </row>
    <row r="1637" spans="1:5" x14ac:dyDescent="0.15">
      <c r="A1637" s="97" t="str">
        <f t="shared" si="25"/>
        <v>Great Heart163YGCB/RR2</v>
      </c>
      <c r="B1637" s="97" t="s">
        <v>1910</v>
      </c>
      <c r="C1637" s="97" t="s">
        <v>1915</v>
      </c>
      <c r="D1637" s="97" t="s">
        <v>1488</v>
      </c>
      <c r="E1637" s="18">
        <v>110</v>
      </c>
    </row>
    <row r="1638" spans="1:5" x14ac:dyDescent="0.15">
      <c r="A1638" s="97" t="str">
        <f t="shared" si="25"/>
        <v>Great Heart175</v>
      </c>
      <c r="B1638" s="97" t="s">
        <v>1910</v>
      </c>
      <c r="C1638" s="97" t="s">
        <v>1911</v>
      </c>
      <c r="D1638" s="97" t="s">
        <v>2641</v>
      </c>
      <c r="E1638" s="18">
        <v>111</v>
      </c>
    </row>
    <row r="1639" spans="1:5" x14ac:dyDescent="0.15">
      <c r="A1639" s="97" t="str">
        <f t="shared" si="25"/>
        <v>Great Heart182VT3</v>
      </c>
      <c r="B1639" s="97" t="s">
        <v>1910</v>
      </c>
      <c r="C1639" s="97" t="s">
        <v>1916</v>
      </c>
      <c r="D1639" s="97" t="s">
        <v>1487</v>
      </c>
      <c r="E1639" s="18">
        <v>110</v>
      </c>
    </row>
    <row r="1640" spans="1:5" x14ac:dyDescent="0.15">
      <c r="A1640" s="97" t="str">
        <f t="shared" si="25"/>
        <v>Great Heart182YGCB</v>
      </c>
      <c r="B1640" s="97" t="s">
        <v>1910</v>
      </c>
      <c r="C1640" s="97" t="s">
        <v>1917</v>
      </c>
      <c r="D1640" s="97" t="s">
        <v>1492</v>
      </c>
      <c r="E1640" s="18">
        <v>110</v>
      </c>
    </row>
    <row r="1641" spans="1:5" x14ac:dyDescent="0.15">
      <c r="A1641" s="97" t="str">
        <f t="shared" si="25"/>
        <v>Great Heart182YGPL</v>
      </c>
      <c r="B1641" s="97" t="s">
        <v>1910</v>
      </c>
      <c r="C1641" s="97" t="s">
        <v>1918</v>
      </c>
      <c r="D1641" s="97" t="s">
        <v>1484</v>
      </c>
      <c r="E1641" s="18">
        <v>110</v>
      </c>
    </row>
    <row r="1642" spans="1:5" x14ac:dyDescent="0.15">
      <c r="A1642" s="97" t="str">
        <f t="shared" si="25"/>
        <v>Great Heart182YGRW</v>
      </c>
      <c r="B1642" s="97" t="s">
        <v>1910</v>
      </c>
      <c r="C1642" s="97" t="s">
        <v>1919</v>
      </c>
      <c r="D1642" s="97" t="s">
        <v>1364</v>
      </c>
      <c r="E1642" s="18">
        <v>110</v>
      </c>
    </row>
    <row r="1643" spans="1:5" x14ac:dyDescent="0.15">
      <c r="A1643" s="97" t="str">
        <f t="shared" si="25"/>
        <v>Great Heart194VT3P</v>
      </c>
      <c r="B1643" s="97" t="s">
        <v>1910</v>
      </c>
      <c r="C1643" s="97" t="s">
        <v>600</v>
      </c>
      <c r="D1643" s="97" t="s">
        <v>1487</v>
      </c>
      <c r="E1643" s="18">
        <v>110</v>
      </c>
    </row>
    <row r="1644" spans="1:5" x14ac:dyDescent="0.15">
      <c r="A1644" s="97" t="str">
        <f t="shared" si="25"/>
        <v>Great Heart194VT3P</v>
      </c>
      <c r="B1644" s="97" t="s">
        <v>1910</v>
      </c>
      <c r="C1644" s="97" t="s">
        <v>600</v>
      </c>
      <c r="D1644" s="97" t="s">
        <v>490</v>
      </c>
      <c r="E1644" s="18">
        <v>110</v>
      </c>
    </row>
    <row r="1645" spans="1:5" x14ac:dyDescent="0.15">
      <c r="A1645" s="97" t="str">
        <f t="shared" si="25"/>
        <v>Great Heart212VT3</v>
      </c>
      <c r="B1645" s="97" t="s">
        <v>1910</v>
      </c>
      <c r="C1645" s="97" t="s">
        <v>601</v>
      </c>
      <c r="D1645" s="97" t="s">
        <v>1487</v>
      </c>
      <c r="E1645" s="18">
        <v>112</v>
      </c>
    </row>
    <row r="1646" spans="1:5" x14ac:dyDescent="0.15">
      <c r="A1646" s="97" t="str">
        <f t="shared" si="25"/>
        <v>Great Heart212VT3</v>
      </c>
      <c r="B1646" s="97" t="s">
        <v>1910</v>
      </c>
      <c r="C1646" s="97" t="s">
        <v>601</v>
      </c>
      <c r="D1646" s="97" t="s">
        <v>1487</v>
      </c>
      <c r="E1646" s="18">
        <v>112</v>
      </c>
    </row>
    <row r="1647" spans="1:5" x14ac:dyDescent="0.15">
      <c r="A1647" s="97" t="str">
        <f t="shared" si="25"/>
        <v>Great Heart272HXI/LL</v>
      </c>
      <c r="B1647" s="97" t="s">
        <v>1910</v>
      </c>
      <c r="C1647" s="97" t="s">
        <v>1920</v>
      </c>
      <c r="D1647" s="97" t="s">
        <v>1485</v>
      </c>
      <c r="E1647" s="18">
        <v>112</v>
      </c>
    </row>
    <row r="1648" spans="1:5" x14ac:dyDescent="0.15">
      <c r="A1648" s="97" t="str">
        <f t="shared" si="25"/>
        <v>Great Heart272YGCB</v>
      </c>
      <c r="B1648" s="97" t="s">
        <v>1910</v>
      </c>
      <c r="C1648" s="97" t="s">
        <v>1921</v>
      </c>
      <c r="D1648" s="97" t="s">
        <v>1492</v>
      </c>
      <c r="E1648" s="18">
        <v>112</v>
      </c>
    </row>
    <row r="1649" spans="1:5" x14ac:dyDescent="0.15">
      <c r="A1649" s="97" t="str">
        <f t="shared" si="25"/>
        <v>Great Heart297VT3</v>
      </c>
      <c r="B1649" s="97" t="s">
        <v>1910</v>
      </c>
      <c r="C1649" s="97" t="s">
        <v>946</v>
      </c>
      <c r="D1649" s="97" t="s">
        <v>1487</v>
      </c>
      <c r="E1649" s="18">
        <v>112</v>
      </c>
    </row>
    <row r="1650" spans="1:5" x14ac:dyDescent="0.15">
      <c r="A1650" s="97" t="str">
        <f t="shared" si="25"/>
        <v>Great Heart317VT3</v>
      </c>
      <c r="B1650" s="97" t="s">
        <v>1910</v>
      </c>
      <c r="C1650" s="97" t="s">
        <v>1922</v>
      </c>
      <c r="D1650" s="97" t="s">
        <v>1487</v>
      </c>
      <c r="E1650" s="18">
        <v>114</v>
      </c>
    </row>
    <row r="1651" spans="1:5" x14ac:dyDescent="0.15">
      <c r="A1651" s="97" t="str">
        <f t="shared" si="25"/>
        <v>Great Heart317YGCB</v>
      </c>
      <c r="B1651" s="97" t="s">
        <v>1910</v>
      </c>
      <c r="C1651" s="97" t="s">
        <v>1923</v>
      </c>
      <c r="D1651" s="97" t="s">
        <v>1492</v>
      </c>
      <c r="E1651" s="18">
        <v>114</v>
      </c>
    </row>
    <row r="1652" spans="1:5" x14ac:dyDescent="0.15">
      <c r="A1652" s="97" t="str">
        <f t="shared" si="25"/>
        <v>Great Heart317YGPL</v>
      </c>
      <c r="B1652" s="97" t="s">
        <v>1910</v>
      </c>
      <c r="C1652" s="97" t="s">
        <v>1924</v>
      </c>
      <c r="D1652" s="97" t="s">
        <v>1484</v>
      </c>
      <c r="E1652" s="18">
        <v>114</v>
      </c>
    </row>
    <row r="1653" spans="1:5" x14ac:dyDescent="0.15">
      <c r="A1653" s="97" t="str">
        <f t="shared" si="25"/>
        <v>Great Heart317YGRW</v>
      </c>
      <c r="B1653" s="97" t="s">
        <v>1910</v>
      </c>
      <c r="C1653" s="97" t="s">
        <v>1925</v>
      </c>
      <c r="D1653" s="97" t="s">
        <v>1364</v>
      </c>
      <c r="E1653" s="18">
        <v>114</v>
      </c>
    </row>
    <row r="1654" spans="1:5" x14ac:dyDescent="0.15">
      <c r="A1654" s="97" t="str">
        <f t="shared" si="25"/>
        <v>Great Heart377NonGMO</v>
      </c>
      <c r="B1654" s="97" t="s">
        <v>1910</v>
      </c>
      <c r="C1654" s="97" t="s">
        <v>602</v>
      </c>
      <c r="D1654" s="97" t="s">
        <v>2641</v>
      </c>
      <c r="E1654" s="18">
        <v>113</v>
      </c>
    </row>
    <row r="1655" spans="1:5" x14ac:dyDescent="0.15">
      <c r="A1655" s="97" t="str">
        <f t="shared" si="25"/>
        <v>Great Heart389VT3</v>
      </c>
      <c r="B1655" s="97" t="s">
        <v>1910</v>
      </c>
      <c r="C1655" s="97" t="s">
        <v>1926</v>
      </c>
      <c r="D1655" s="97" t="s">
        <v>1487</v>
      </c>
      <c r="E1655" s="18">
        <v>113</v>
      </c>
    </row>
    <row r="1656" spans="1:5" x14ac:dyDescent="0.15">
      <c r="A1656" s="97" t="str">
        <f t="shared" si="25"/>
        <v>Great Heart389YGCB</v>
      </c>
      <c r="B1656" s="97" t="s">
        <v>1910</v>
      </c>
      <c r="C1656" s="97" t="s">
        <v>1927</v>
      </c>
      <c r="D1656" s="97" t="s">
        <v>1492</v>
      </c>
      <c r="E1656" s="18">
        <v>113</v>
      </c>
    </row>
    <row r="1657" spans="1:5" x14ac:dyDescent="0.15">
      <c r="A1657" s="97" t="str">
        <f t="shared" si="25"/>
        <v>Great Heart389YGPL</v>
      </c>
      <c r="B1657" s="97" t="s">
        <v>1910</v>
      </c>
      <c r="C1657" s="97" t="s">
        <v>1928</v>
      </c>
      <c r="D1657" s="97" t="s">
        <v>1484</v>
      </c>
      <c r="E1657" s="18">
        <v>113</v>
      </c>
    </row>
    <row r="1658" spans="1:5" x14ac:dyDescent="0.15">
      <c r="A1658" s="97" t="str">
        <f t="shared" si="25"/>
        <v>Great Heart389YGRW</v>
      </c>
      <c r="B1658" s="97" t="s">
        <v>1910</v>
      </c>
      <c r="C1658" s="97" t="s">
        <v>1929</v>
      </c>
      <c r="D1658" s="97" t="s">
        <v>1364</v>
      </c>
      <c r="E1658" s="18">
        <v>113</v>
      </c>
    </row>
    <row r="1659" spans="1:5" x14ac:dyDescent="0.15">
      <c r="A1659" s="97" t="str">
        <f t="shared" si="25"/>
        <v>Great Heart457RR2</v>
      </c>
      <c r="B1659" s="97" t="s">
        <v>1910</v>
      </c>
      <c r="C1659" s="97" t="s">
        <v>947</v>
      </c>
      <c r="D1659" s="97" t="s">
        <v>1786</v>
      </c>
      <c r="E1659" s="18">
        <v>114</v>
      </c>
    </row>
    <row r="1660" spans="1:5" x14ac:dyDescent="0.15">
      <c r="A1660" s="97" t="str">
        <f t="shared" si="25"/>
        <v>Great Heart913GT</v>
      </c>
      <c r="B1660" s="97" t="s">
        <v>1910</v>
      </c>
      <c r="C1660" s="97" t="s">
        <v>603</v>
      </c>
      <c r="D1660" s="97" t="s">
        <v>7</v>
      </c>
      <c r="E1660" s="18">
        <v>109</v>
      </c>
    </row>
    <row r="1661" spans="1:5" x14ac:dyDescent="0.15">
      <c r="A1661" s="97" t="str">
        <f t="shared" si="25"/>
        <v>Great Heart925VT3</v>
      </c>
      <c r="B1661" s="97" t="s">
        <v>1910</v>
      </c>
      <c r="C1661" s="97" t="s">
        <v>948</v>
      </c>
      <c r="D1661" s="97" t="s">
        <v>1487</v>
      </c>
      <c r="E1661" s="18">
        <v>109</v>
      </c>
    </row>
    <row r="1662" spans="1:5" x14ac:dyDescent="0.15">
      <c r="A1662" s="97" t="str">
        <f t="shared" si="25"/>
        <v>Great Heart972-3000GT</v>
      </c>
      <c r="B1662" s="97" t="s">
        <v>1910</v>
      </c>
      <c r="C1662" s="97" t="s">
        <v>604</v>
      </c>
      <c r="D1662" s="97" t="s">
        <v>1796</v>
      </c>
      <c r="E1662" s="18">
        <v>109</v>
      </c>
    </row>
    <row r="1663" spans="1:5" x14ac:dyDescent="0.15">
      <c r="A1663" s="97" t="str">
        <f t="shared" si="25"/>
        <v>Great Lakes5090G3VT3</v>
      </c>
      <c r="B1663" s="97" t="s">
        <v>1961</v>
      </c>
      <c r="C1663" s="97" t="s">
        <v>605</v>
      </c>
      <c r="D1663" s="97" t="s">
        <v>1487</v>
      </c>
      <c r="E1663" s="18">
        <v>100</v>
      </c>
    </row>
    <row r="1664" spans="1:5" x14ac:dyDescent="0.15">
      <c r="A1664" s="97" t="str">
        <f t="shared" si="25"/>
        <v>Great Lakes5306G3VT3</v>
      </c>
      <c r="B1664" s="97" t="s">
        <v>1961</v>
      </c>
      <c r="C1664" s="97" t="s">
        <v>949</v>
      </c>
      <c r="D1664" s="97" t="s">
        <v>1487</v>
      </c>
      <c r="E1664" s="18">
        <v>103</v>
      </c>
    </row>
    <row r="1665" spans="1:5" x14ac:dyDescent="0.15">
      <c r="A1665" s="97" t="str">
        <f t="shared" si="25"/>
        <v>Great Lakes5416G3RR</v>
      </c>
      <c r="B1665" s="97" t="s">
        <v>1961</v>
      </c>
      <c r="C1665" s="97" t="s">
        <v>3151</v>
      </c>
      <c r="D1665" s="97" t="s">
        <v>1786</v>
      </c>
      <c r="E1665" s="18">
        <v>104</v>
      </c>
    </row>
    <row r="1666" spans="1:5" x14ac:dyDescent="0.15">
      <c r="A1666" s="97" t="str">
        <f t="shared" ref="A1666:A1729" si="26">B1666&amp;C1666</f>
        <v>Great Lakes5416G3VT3</v>
      </c>
      <c r="B1666" s="97" t="s">
        <v>1961</v>
      </c>
      <c r="C1666" s="97" t="s">
        <v>1895</v>
      </c>
      <c r="D1666" s="97" t="s">
        <v>1487</v>
      </c>
      <c r="E1666" s="18">
        <v>104</v>
      </c>
    </row>
    <row r="1667" spans="1:5" x14ac:dyDescent="0.15">
      <c r="A1667" s="97" t="str">
        <f t="shared" si="26"/>
        <v>Great Lakes5416G3VT3 CK</v>
      </c>
      <c r="B1667" s="97" t="s">
        <v>1961</v>
      </c>
      <c r="C1667" s="97" t="s">
        <v>950</v>
      </c>
      <c r="D1667" s="97" t="s">
        <v>1487</v>
      </c>
      <c r="E1667" s="18">
        <v>104</v>
      </c>
    </row>
    <row r="1668" spans="1:5" x14ac:dyDescent="0.15">
      <c r="A1668" s="97" t="str">
        <f t="shared" si="26"/>
        <v>Great Lakes5450G3VT3</v>
      </c>
      <c r="B1668" s="97" t="s">
        <v>1961</v>
      </c>
      <c r="C1668" s="97" t="s">
        <v>606</v>
      </c>
      <c r="D1668" s="97" t="s">
        <v>1487</v>
      </c>
      <c r="E1668" s="18">
        <v>104</v>
      </c>
    </row>
    <row r="1669" spans="1:5" x14ac:dyDescent="0.15">
      <c r="A1669" s="97" t="str">
        <f t="shared" si="26"/>
        <v>Great Lakes5450NonGMO</v>
      </c>
      <c r="B1669" s="97" t="s">
        <v>1961</v>
      </c>
      <c r="C1669" s="97" t="s">
        <v>607</v>
      </c>
      <c r="D1669" s="97" t="s">
        <v>2641</v>
      </c>
      <c r="E1669" s="18">
        <v>104</v>
      </c>
    </row>
    <row r="1670" spans="1:5" x14ac:dyDescent="0.15">
      <c r="A1670" s="97" t="str">
        <f t="shared" si="26"/>
        <v>Great Lakes5711Bt</v>
      </c>
      <c r="B1670" s="97" t="s">
        <v>1961</v>
      </c>
      <c r="C1670" s="97" t="s">
        <v>1896</v>
      </c>
      <c r="D1670" s="97" t="s">
        <v>1492</v>
      </c>
      <c r="E1670" s="18">
        <v>107</v>
      </c>
    </row>
    <row r="1671" spans="1:5" x14ac:dyDescent="0.15">
      <c r="A1671" s="97" t="str">
        <f t="shared" si="26"/>
        <v>Great Lakes5711BtRR</v>
      </c>
      <c r="B1671" s="97" t="s">
        <v>1961</v>
      </c>
      <c r="C1671" s="97" t="s">
        <v>1897</v>
      </c>
      <c r="D1671" s="97" t="s">
        <v>1488</v>
      </c>
      <c r="E1671" s="18">
        <v>107</v>
      </c>
    </row>
    <row r="1672" spans="1:5" x14ac:dyDescent="0.15">
      <c r="A1672" s="97" t="str">
        <f t="shared" si="26"/>
        <v>Great Lakes5711BtRW</v>
      </c>
      <c r="B1672" s="97" t="s">
        <v>1961</v>
      </c>
      <c r="C1672" s="97" t="s">
        <v>1898</v>
      </c>
      <c r="D1672" s="97" t="s">
        <v>1484</v>
      </c>
      <c r="E1672" s="18">
        <v>107</v>
      </c>
    </row>
    <row r="1673" spans="1:5" x14ac:dyDescent="0.15">
      <c r="A1673" s="97" t="str">
        <f t="shared" si="26"/>
        <v>Great Lakes5711G3VT3</v>
      </c>
      <c r="B1673" s="97" t="s">
        <v>1961</v>
      </c>
      <c r="C1673" s="97" t="s">
        <v>1899</v>
      </c>
      <c r="D1673" s="97" t="s">
        <v>1487</v>
      </c>
      <c r="E1673" s="18">
        <v>107</v>
      </c>
    </row>
    <row r="1674" spans="1:5" x14ac:dyDescent="0.15">
      <c r="A1674" s="97" t="str">
        <f t="shared" si="26"/>
        <v>Great Lakes5783G3VT3</v>
      </c>
      <c r="B1674" s="97" t="s">
        <v>1961</v>
      </c>
      <c r="C1674" s="97" t="s">
        <v>608</v>
      </c>
      <c r="D1674" s="97" t="s">
        <v>1487</v>
      </c>
      <c r="E1674" s="18">
        <v>107</v>
      </c>
    </row>
    <row r="1675" spans="1:5" x14ac:dyDescent="0.15">
      <c r="A1675" s="97" t="str">
        <f t="shared" si="26"/>
        <v>Great Lakes5783RR</v>
      </c>
      <c r="B1675" s="97" t="s">
        <v>1961</v>
      </c>
      <c r="C1675" s="97" t="s">
        <v>609</v>
      </c>
      <c r="D1675" s="97" t="s">
        <v>1786</v>
      </c>
      <c r="E1675" s="18">
        <v>107</v>
      </c>
    </row>
    <row r="1676" spans="1:5" x14ac:dyDescent="0.15">
      <c r="A1676" s="97" t="str">
        <f t="shared" si="26"/>
        <v>Great Lakes5939G3VT3</v>
      </c>
      <c r="B1676" s="97" t="s">
        <v>1961</v>
      </c>
      <c r="C1676" s="97" t="s">
        <v>610</v>
      </c>
      <c r="D1676" s="97" t="s">
        <v>1487</v>
      </c>
      <c r="E1676" s="18">
        <v>109</v>
      </c>
    </row>
    <row r="1677" spans="1:5" x14ac:dyDescent="0.15">
      <c r="A1677" s="97" t="str">
        <f t="shared" si="26"/>
        <v>Great Lakes5939RR</v>
      </c>
      <c r="B1677" s="97" t="s">
        <v>1961</v>
      </c>
      <c r="C1677" s="97" t="s">
        <v>611</v>
      </c>
      <c r="D1677" s="97" t="s">
        <v>1786</v>
      </c>
      <c r="E1677" s="18">
        <v>109</v>
      </c>
    </row>
    <row r="1678" spans="1:5" x14ac:dyDescent="0.15">
      <c r="A1678" s="97" t="str">
        <f t="shared" si="26"/>
        <v>Great Lakes6045G3VT3</v>
      </c>
      <c r="B1678" s="97" t="s">
        <v>1961</v>
      </c>
      <c r="C1678" s="97" t="s">
        <v>612</v>
      </c>
      <c r="D1678" s="97" t="s">
        <v>1487</v>
      </c>
      <c r="E1678" s="18">
        <v>110</v>
      </c>
    </row>
    <row r="1679" spans="1:5" x14ac:dyDescent="0.15">
      <c r="A1679" s="97" t="str">
        <f t="shared" si="26"/>
        <v>Great Lakes6069G3VT3</v>
      </c>
      <c r="B1679" s="97" t="s">
        <v>1961</v>
      </c>
      <c r="C1679" s="97" t="s">
        <v>3152</v>
      </c>
      <c r="D1679" s="97" t="s">
        <v>1487</v>
      </c>
      <c r="E1679" s="18">
        <v>110</v>
      </c>
    </row>
    <row r="1680" spans="1:5" x14ac:dyDescent="0.15">
      <c r="A1680" s="97" t="str">
        <f t="shared" si="26"/>
        <v>Great Lakes6069G3VT3 CK</v>
      </c>
      <c r="B1680" s="97" t="s">
        <v>1961</v>
      </c>
      <c r="C1680" s="97" t="s">
        <v>951</v>
      </c>
      <c r="D1680" s="97" t="s">
        <v>1487</v>
      </c>
      <c r="E1680" s="18">
        <v>110</v>
      </c>
    </row>
    <row r="1681" spans="1:5" x14ac:dyDescent="0.15">
      <c r="A1681" s="97" t="str">
        <f t="shared" si="26"/>
        <v>Great Lakes6172G3VT3</v>
      </c>
      <c r="B1681" s="97" t="s">
        <v>1961</v>
      </c>
      <c r="C1681" s="97" t="s">
        <v>1900</v>
      </c>
      <c r="D1681" s="97" t="s">
        <v>1487</v>
      </c>
      <c r="E1681" s="18">
        <v>111</v>
      </c>
    </row>
    <row r="1682" spans="1:5" x14ac:dyDescent="0.15">
      <c r="A1682" s="97" t="str">
        <f t="shared" si="26"/>
        <v>Great Lakes6172RR</v>
      </c>
      <c r="B1682" s="97" t="s">
        <v>1961</v>
      </c>
      <c r="C1682" s="97" t="s">
        <v>1901</v>
      </c>
      <c r="D1682" s="97" t="s">
        <v>1786</v>
      </c>
      <c r="E1682" s="18">
        <v>111</v>
      </c>
    </row>
    <row r="1683" spans="1:5" x14ac:dyDescent="0.15">
      <c r="A1683" s="97" t="str">
        <f t="shared" si="26"/>
        <v>Great Lakes6184NonGMO</v>
      </c>
      <c r="B1683" s="97" t="s">
        <v>1961</v>
      </c>
      <c r="C1683" s="97" t="s">
        <v>613</v>
      </c>
      <c r="D1683" s="97" t="s">
        <v>2641</v>
      </c>
      <c r="E1683" s="18">
        <v>111</v>
      </c>
    </row>
    <row r="1684" spans="1:5" x14ac:dyDescent="0.15">
      <c r="A1684" s="97" t="str">
        <f t="shared" si="26"/>
        <v>Great Lakes6190G3VT3</v>
      </c>
      <c r="B1684" s="97" t="s">
        <v>1961</v>
      </c>
      <c r="C1684" s="97" t="s">
        <v>614</v>
      </c>
      <c r="D1684" s="97" t="s">
        <v>1487</v>
      </c>
      <c r="E1684" s="18">
        <v>111</v>
      </c>
    </row>
    <row r="1685" spans="1:5" x14ac:dyDescent="0.15">
      <c r="A1685" s="97" t="str">
        <f t="shared" si="26"/>
        <v>Great Lakes6203NonGMO</v>
      </c>
      <c r="B1685" s="97" t="s">
        <v>1961</v>
      </c>
      <c r="C1685" s="97" t="s">
        <v>615</v>
      </c>
      <c r="D1685" s="97" t="s">
        <v>2641</v>
      </c>
      <c r="E1685" s="18">
        <v>112</v>
      </c>
    </row>
    <row r="1686" spans="1:5" x14ac:dyDescent="0.15">
      <c r="A1686" s="97" t="str">
        <f t="shared" si="26"/>
        <v>Great Lakes6255G3VT3</v>
      </c>
      <c r="B1686" s="97" t="s">
        <v>1961</v>
      </c>
      <c r="C1686" s="97" t="s">
        <v>1902</v>
      </c>
      <c r="D1686" s="97" t="s">
        <v>1487</v>
      </c>
      <c r="E1686" s="18">
        <v>112</v>
      </c>
    </row>
    <row r="1687" spans="1:5" x14ac:dyDescent="0.15">
      <c r="A1687" s="97" t="str">
        <f t="shared" si="26"/>
        <v>Great Lakes6255G3VT3</v>
      </c>
      <c r="B1687" s="97" t="s">
        <v>1961</v>
      </c>
      <c r="C1687" s="97" t="s">
        <v>1902</v>
      </c>
      <c r="D1687" s="97" t="s">
        <v>1487</v>
      </c>
      <c r="E1687" s="18">
        <v>112</v>
      </c>
    </row>
    <row r="1688" spans="1:5" x14ac:dyDescent="0.15">
      <c r="A1688" s="97" t="str">
        <f t="shared" si="26"/>
        <v>Great Lakes6255RR</v>
      </c>
      <c r="B1688" s="97" t="s">
        <v>1961</v>
      </c>
      <c r="C1688" s="97" t="s">
        <v>1903</v>
      </c>
      <c r="D1688" s="97" t="s">
        <v>1786</v>
      </c>
      <c r="E1688" s="18">
        <v>112</v>
      </c>
    </row>
    <row r="1689" spans="1:5" x14ac:dyDescent="0.15">
      <c r="A1689" s="97" t="str">
        <f t="shared" si="26"/>
        <v>Great Lakes6255RR</v>
      </c>
      <c r="B1689" s="97" t="s">
        <v>1961</v>
      </c>
      <c r="C1689" s="97" t="s">
        <v>1903</v>
      </c>
      <c r="D1689" s="97" t="s">
        <v>1487</v>
      </c>
      <c r="E1689" s="18">
        <v>112</v>
      </c>
    </row>
    <row r="1690" spans="1:5" x14ac:dyDescent="0.15">
      <c r="A1690" s="97" t="str">
        <f t="shared" si="26"/>
        <v>Great Lakes6272G3VT3</v>
      </c>
      <c r="B1690" s="97" t="s">
        <v>1961</v>
      </c>
      <c r="C1690" s="97" t="s">
        <v>952</v>
      </c>
      <c r="D1690" s="97" t="s">
        <v>1487</v>
      </c>
      <c r="E1690" s="18">
        <v>112</v>
      </c>
    </row>
    <row r="1691" spans="1:5" x14ac:dyDescent="0.15">
      <c r="A1691" s="97" t="str">
        <f t="shared" si="26"/>
        <v>Great Lakes6321Bt</v>
      </c>
      <c r="B1691" s="97" t="s">
        <v>1961</v>
      </c>
      <c r="C1691" s="97" t="s">
        <v>1904</v>
      </c>
      <c r="D1691" s="97" t="s">
        <v>3153</v>
      </c>
      <c r="E1691" s="18">
        <v>114</v>
      </c>
    </row>
    <row r="1692" spans="1:5" x14ac:dyDescent="0.15">
      <c r="A1692" s="97" t="str">
        <f t="shared" si="26"/>
        <v>Great Lakes6321BtRW</v>
      </c>
      <c r="B1692" s="97" t="s">
        <v>1961</v>
      </c>
      <c r="C1692" s="97" t="s">
        <v>1905</v>
      </c>
      <c r="D1692" s="97" t="s">
        <v>1484</v>
      </c>
      <c r="E1692" s="18">
        <v>114</v>
      </c>
    </row>
    <row r="1693" spans="1:5" x14ac:dyDescent="0.15">
      <c r="A1693" s="97" t="str">
        <f t="shared" si="26"/>
        <v>Great Lakes6321G3VT3</v>
      </c>
      <c r="B1693" s="97" t="s">
        <v>1961</v>
      </c>
      <c r="C1693" s="97" t="s">
        <v>1906</v>
      </c>
      <c r="D1693" s="97" t="s">
        <v>1487</v>
      </c>
      <c r="E1693" s="18">
        <v>114</v>
      </c>
    </row>
    <row r="1694" spans="1:5" x14ac:dyDescent="0.15">
      <c r="A1694" s="97" t="str">
        <f t="shared" si="26"/>
        <v>Great Lakes6354G3VT3</v>
      </c>
      <c r="B1694" s="97" t="s">
        <v>1961</v>
      </c>
      <c r="C1694" s="97" t="s">
        <v>3154</v>
      </c>
      <c r="D1694" s="97" t="s">
        <v>1487</v>
      </c>
      <c r="E1694" s="18">
        <v>113</v>
      </c>
    </row>
    <row r="1695" spans="1:5" x14ac:dyDescent="0.15">
      <c r="A1695" s="97" t="str">
        <f t="shared" si="26"/>
        <v>Great Lakes6354NonGMO</v>
      </c>
      <c r="B1695" s="97" t="s">
        <v>1961</v>
      </c>
      <c r="C1695" s="97" t="s">
        <v>616</v>
      </c>
      <c r="D1695" s="97" t="s">
        <v>2641</v>
      </c>
      <c r="E1695" s="18">
        <v>113</v>
      </c>
    </row>
    <row r="1696" spans="1:5" x14ac:dyDescent="0.15">
      <c r="A1696" s="97" t="str">
        <f t="shared" si="26"/>
        <v>Great Lakes6365RR</v>
      </c>
      <c r="B1696" s="97" t="s">
        <v>1961</v>
      </c>
      <c r="C1696" s="97" t="s">
        <v>953</v>
      </c>
      <c r="D1696" s="97" t="s">
        <v>1786</v>
      </c>
      <c r="E1696" s="18">
        <v>113</v>
      </c>
    </row>
    <row r="1697" spans="1:5" x14ac:dyDescent="0.15">
      <c r="A1697" s="97" t="str">
        <f t="shared" si="26"/>
        <v>Great Lakes6430G3VT3</v>
      </c>
      <c r="B1697" s="97" t="s">
        <v>1961</v>
      </c>
      <c r="C1697" s="97" t="s">
        <v>1907</v>
      </c>
      <c r="D1697" s="97" t="s">
        <v>1487</v>
      </c>
      <c r="E1697" s="18">
        <v>114</v>
      </c>
    </row>
    <row r="1698" spans="1:5" x14ac:dyDescent="0.15">
      <c r="A1698" s="97" t="str">
        <f t="shared" si="26"/>
        <v>Great Lakes6430RR</v>
      </c>
      <c r="B1698" s="97" t="s">
        <v>1961</v>
      </c>
      <c r="C1698" s="97" t="s">
        <v>1908</v>
      </c>
      <c r="D1698" s="97" t="s">
        <v>1786</v>
      </c>
      <c r="E1698" s="18">
        <v>114</v>
      </c>
    </row>
    <row r="1699" spans="1:5" x14ac:dyDescent="0.15">
      <c r="A1699" s="97" t="str">
        <f t="shared" si="26"/>
        <v>Great Lakes6455G3VT3</v>
      </c>
      <c r="B1699" s="97" t="s">
        <v>1961</v>
      </c>
      <c r="C1699" s="97" t="s">
        <v>617</v>
      </c>
      <c r="D1699" s="97" t="s">
        <v>1487</v>
      </c>
      <c r="E1699" s="18">
        <v>114</v>
      </c>
    </row>
    <row r="1700" spans="1:5" x14ac:dyDescent="0.15">
      <c r="A1700" s="97" t="str">
        <f t="shared" si="26"/>
        <v>Great Lakes6576G3VT3</v>
      </c>
      <c r="B1700" s="97" t="s">
        <v>1961</v>
      </c>
      <c r="C1700" s="97" t="s">
        <v>1909</v>
      </c>
      <c r="D1700" s="97" t="s">
        <v>1487</v>
      </c>
      <c r="E1700" s="18">
        <v>115</v>
      </c>
    </row>
    <row r="1701" spans="1:5" x14ac:dyDescent="0.15">
      <c r="A1701" s="97" t="str">
        <f t="shared" si="26"/>
        <v>Great Lakes6576RR</v>
      </c>
      <c r="B1701" s="97" t="s">
        <v>1961</v>
      </c>
      <c r="C1701" s="97" t="s">
        <v>618</v>
      </c>
      <c r="D1701" s="97" t="s">
        <v>1786</v>
      </c>
      <c r="E1701" s="18">
        <v>115</v>
      </c>
    </row>
    <row r="1702" spans="1:5" x14ac:dyDescent="0.15">
      <c r="A1702" s="97" t="str">
        <f t="shared" si="26"/>
        <v>Heritage4616RR2/YGPL</v>
      </c>
      <c r="B1702" s="97" t="s">
        <v>954</v>
      </c>
      <c r="C1702" s="97" t="s">
        <v>955</v>
      </c>
      <c r="D1702" s="97" t="s">
        <v>1486</v>
      </c>
      <c r="E1702" s="18">
        <v>110</v>
      </c>
    </row>
    <row r="1703" spans="1:5" x14ac:dyDescent="0.15">
      <c r="A1703" s="97" t="str">
        <f t="shared" si="26"/>
        <v>Heritage-Diener4355VT3</v>
      </c>
      <c r="B1703" s="97" t="s">
        <v>957</v>
      </c>
      <c r="C1703" s="97" t="s">
        <v>958</v>
      </c>
      <c r="D1703" s="97" t="s">
        <v>1487</v>
      </c>
      <c r="E1703" s="18">
        <v>105</v>
      </c>
    </row>
    <row r="1704" spans="1:5" x14ac:dyDescent="0.15">
      <c r="A1704" s="97" t="str">
        <f t="shared" si="26"/>
        <v>Heritage-Diener4387RR2</v>
      </c>
      <c r="B1704" s="97" t="s">
        <v>957</v>
      </c>
      <c r="C1704" s="97" t="s">
        <v>959</v>
      </c>
      <c r="D1704" s="97" t="s">
        <v>1786</v>
      </c>
      <c r="E1704" s="18">
        <v>107</v>
      </c>
    </row>
    <row r="1705" spans="1:5" x14ac:dyDescent="0.15">
      <c r="A1705" s="97" t="str">
        <f t="shared" si="26"/>
        <v>Heritage-Diener4387VT3</v>
      </c>
      <c r="B1705" s="97" t="s">
        <v>957</v>
      </c>
      <c r="C1705" s="97" t="s">
        <v>960</v>
      </c>
      <c r="D1705" s="97" t="s">
        <v>1487</v>
      </c>
      <c r="E1705" s="18">
        <v>107</v>
      </c>
    </row>
    <row r="1706" spans="1:5" x14ac:dyDescent="0.15">
      <c r="A1706" s="97" t="str">
        <f t="shared" si="26"/>
        <v>Heritage-Diener4387VT3</v>
      </c>
      <c r="B1706" s="97" t="s">
        <v>957</v>
      </c>
      <c r="C1706" s="97" t="s">
        <v>960</v>
      </c>
      <c r="D1706" s="97" t="s">
        <v>1487</v>
      </c>
      <c r="E1706" s="18">
        <v>107</v>
      </c>
    </row>
    <row r="1707" spans="1:5" x14ac:dyDescent="0.15">
      <c r="A1707" s="97" t="str">
        <f t="shared" si="26"/>
        <v>Heritage-Diener4387VT3</v>
      </c>
      <c r="B1707" s="97" t="s">
        <v>957</v>
      </c>
      <c r="C1707" s="97" t="s">
        <v>960</v>
      </c>
      <c r="D1707" s="97" t="s">
        <v>1487</v>
      </c>
      <c r="E1707" s="18">
        <v>107</v>
      </c>
    </row>
    <row r="1708" spans="1:5" x14ac:dyDescent="0.15">
      <c r="A1708" s="97" t="str">
        <f t="shared" si="26"/>
        <v>Heritage-Diener4395VT3</v>
      </c>
      <c r="B1708" s="97" t="s">
        <v>957</v>
      </c>
      <c r="C1708" s="97" t="s">
        <v>619</v>
      </c>
      <c r="D1708" s="97" t="s">
        <v>1487</v>
      </c>
      <c r="E1708" s="18">
        <v>107</v>
      </c>
    </row>
    <row r="1709" spans="1:5" x14ac:dyDescent="0.15">
      <c r="A1709" s="97" t="str">
        <f t="shared" si="26"/>
        <v>Heritage-Diener4484RR2/YGPL</v>
      </c>
      <c r="B1709" s="97" t="s">
        <v>957</v>
      </c>
      <c r="C1709" s="97" t="s">
        <v>961</v>
      </c>
      <c r="D1709" s="97" t="s">
        <v>1486</v>
      </c>
      <c r="E1709" s="18">
        <v>108</v>
      </c>
    </row>
    <row r="1710" spans="1:5" x14ac:dyDescent="0.15">
      <c r="A1710" s="97" t="str">
        <f t="shared" si="26"/>
        <v>Heritage-Diener4484RR2/YGPL</v>
      </c>
      <c r="B1710" s="97" t="s">
        <v>957</v>
      </c>
      <c r="C1710" s="97" t="s">
        <v>961</v>
      </c>
      <c r="D1710" s="97" t="s">
        <v>1486</v>
      </c>
      <c r="E1710" s="18">
        <v>108</v>
      </c>
    </row>
    <row r="1711" spans="1:5" x14ac:dyDescent="0.15">
      <c r="A1711" s="97" t="str">
        <f t="shared" si="26"/>
        <v>Heritage-Diener4484VT3</v>
      </c>
      <c r="B1711" s="97" t="s">
        <v>957</v>
      </c>
      <c r="C1711" s="97" t="s">
        <v>962</v>
      </c>
      <c r="D1711" s="97" t="s">
        <v>1487</v>
      </c>
      <c r="E1711" s="18">
        <v>108</v>
      </c>
    </row>
    <row r="1712" spans="1:5" x14ac:dyDescent="0.15">
      <c r="A1712" s="97" t="str">
        <f t="shared" si="26"/>
        <v>Heritage-Diener4510VT3P</v>
      </c>
      <c r="B1712" s="97" t="s">
        <v>957</v>
      </c>
      <c r="C1712" s="97" t="s">
        <v>620</v>
      </c>
      <c r="D1712" s="97" t="s">
        <v>490</v>
      </c>
      <c r="E1712" s="18">
        <v>108</v>
      </c>
    </row>
    <row r="1713" spans="1:5" x14ac:dyDescent="0.15">
      <c r="A1713" s="97" t="str">
        <f t="shared" si="26"/>
        <v>Heritage-Diener4565RR2</v>
      </c>
      <c r="B1713" s="97" t="s">
        <v>957</v>
      </c>
      <c r="C1713" s="97" t="s">
        <v>621</v>
      </c>
      <c r="D1713" s="97" t="s">
        <v>1786</v>
      </c>
      <c r="E1713" s="18">
        <v>108</v>
      </c>
    </row>
    <row r="1714" spans="1:5" x14ac:dyDescent="0.15">
      <c r="A1714" s="97" t="str">
        <f t="shared" si="26"/>
        <v>Heritage-Diener4602VT3</v>
      </c>
      <c r="B1714" s="97" t="s">
        <v>957</v>
      </c>
      <c r="C1714" s="97" t="s">
        <v>622</v>
      </c>
      <c r="D1714" s="97" t="s">
        <v>1487</v>
      </c>
      <c r="E1714" s="18">
        <v>109</v>
      </c>
    </row>
    <row r="1715" spans="1:5" x14ac:dyDescent="0.15">
      <c r="A1715" s="97" t="str">
        <f t="shared" si="26"/>
        <v>Heritage-Diener4610RR2</v>
      </c>
      <c r="B1715" s="97" t="s">
        <v>957</v>
      </c>
      <c r="C1715" s="97" t="s">
        <v>623</v>
      </c>
      <c r="D1715" s="97" t="s">
        <v>1786</v>
      </c>
      <c r="E1715" s="18">
        <v>109</v>
      </c>
    </row>
    <row r="1716" spans="1:5" x14ac:dyDescent="0.15">
      <c r="A1716" s="97" t="str">
        <f t="shared" si="26"/>
        <v>Heritage-Diener4610VT3</v>
      </c>
      <c r="B1716" s="97" t="s">
        <v>957</v>
      </c>
      <c r="C1716" s="97" t="s">
        <v>963</v>
      </c>
      <c r="D1716" s="97" t="s">
        <v>1487</v>
      </c>
      <c r="E1716" s="18">
        <v>109</v>
      </c>
    </row>
    <row r="1717" spans="1:5" x14ac:dyDescent="0.15">
      <c r="A1717" s="97" t="str">
        <f t="shared" si="26"/>
        <v>Heritage-Diener4610VT3</v>
      </c>
      <c r="B1717" s="97" t="s">
        <v>957</v>
      </c>
      <c r="C1717" s="97" t="s">
        <v>963</v>
      </c>
      <c r="D1717" s="97" t="s">
        <v>1487</v>
      </c>
      <c r="E1717" s="18">
        <v>109</v>
      </c>
    </row>
    <row r="1718" spans="1:5" x14ac:dyDescent="0.15">
      <c r="A1718" s="97" t="str">
        <f t="shared" si="26"/>
        <v>Heritage-Diener4610VT3</v>
      </c>
      <c r="B1718" s="97" t="s">
        <v>957</v>
      </c>
      <c r="C1718" s="97" t="s">
        <v>963</v>
      </c>
      <c r="D1718" s="97" t="s">
        <v>1487</v>
      </c>
      <c r="E1718" s="18">
        <v>109</v>
      </c>
    </row>
    <row r="1719" spans="1:5" x14ac:dyDescent="0.15">
      <c r="A1719" s="97" t="str">
        <f t="shared" si="26"/>
        <v>Heritage-Diener4620VT3</v>
      </c>
      <c r="B1719" s="97" t="s">
        <v>957</v>
      </c>
      <c r="C1719" s="97" t="s">
        <v>624</v>
      </c>
      <c r="D1719" s="97" t="s">
        <v>1487</v>
      </c>
      <c r="E1719" s="18">
        <v>110</v>
      </c>
    </row>
    <row r="1720" spans="1:5" x14ac:dyDescent="0.15">
      <c r="A1720" s="97" t="str">
        <f t="shared" si="26"/>
        <v>Heritage-Diener4626VT3</v>
      </c>
      <c r="B1720" s="97" t="s">
        <v>957</v>
      </c>
      <c r="C1720" s="97" t="s">
        <v>964</v>
      </c>
      <c r="D1720" s="97" t="s">
        <v>1487</v>
      </c>
      <c r="E1720" s="18">
        <v>110</v>
      </c>
    </row>
    <row r="1721" spans="1:5" x14ac:dyDescent="0.15">
      <c r="A1721" s="97" t="str">
        <f t="shared" si="26"/>
        <v>Heritage-Diener4642VT3</v>
      </c>
      <c r="B1721" s="97" t="s">
        <v>957</v>
      </c>
      <c r="C1721" s="97" t="s">
        <v>965</v>
      </c>
      <c r="D1721" s="97" t="s">
        <v>1487</v>
      </c>
      <c r="E1721" s="18">
        <v>111</v>
      </c>
    </row>
    <row r="1722" spans="1:5" x14ac:dyDescent="0.15">
      <c r="A1722" s="97" t="str">
        <f t="shared" si="26"/>
        <v>Heritage-Diener4646VT3</v>
      </c>
      <c r="B1722" s="97" t="s">
        <v>957</v>
      </c>
      <c r="C1722" s="97" t="s">
        <v>966</v>
      </c>
      <c r="D1722" s="97" t="s">
        <v>1487</v>
      </c>
      <c r="E1722" s="18">
        <v>110</v>
      </c>
    </row>
    <row r="1723" spans="1:5" x14ac:dyDescent="0.15">
      <c r="A1723" s="97" t="str">
        <f t="shared" si="26"/>
        <v>Heritage-Diener4646VT3</v>
      </c>
      <c r="B1723" s="97" t="s">
        <v>957</v>
      </c>
      <c r="C1723" s="97" t="s">
        <v>966</v>
      </c>
      <c r="D1723" s="97" t="s">
        <v>1487</v>
      </c>
      <c r="E1723" s="18">
        <v>110</v>
      </c>
    </row>
    <row r="1724" spans="1:5" x14ac:dyDescent="0.15">
      <c r="A1724" s="97" t="str">
        <f t="shared" si="26"/>
        <v>Heritage-Diener4646YGPL/RR2</v>
      </c>
      <c r="B1724" s="97" t="s">
        <v>957</v>
      </c>
      <c r="C1724" s="97" t="s">
        <v>967</v>
      </c>
      <c r="D1724" s="97" t="s">
        <v>1486</v>
      </c>
      <c r="E1724" s="18">
        <v>110</v>
      </c>
    </row>
    <row r="1725" spans="1:5" x14ac:dyDescent="0.15">
      <c r="A1725" s="97" t="str">
        <f t="shared" si="26"/>
        <v>Heritage-Diener4655GENVT3P</v>
      </c>
      <c r="B1725" s="97" t="s">
        <v>957</v>
      </c>
      <c r="C1725" s="97" t="s">
        <v>625</v>
      </c>
      <c r="D1725" s="97" t="s">
        <v>490</v>
      </c>
      <c r="E1725" s="18">
        <v>111</v>
      </c>
    </row>
    <row r="1726" spans="1:5" x14ac:dyDescent="0.15">
      <c r="A1726" s="97" t="str">
        <f t="shared" si="26"/>
        <v>Heritage-Diener4655RR2</v>
      </c>
      <c r="B1726" s="97" t="s">
        <v>957</v>
      </c>
      <c r="C1726" s="97" t="s">
        <v>626</v>
      </c>
      <c r="D1726" s="97" t="s">
        <v>1786</v>
      </c>
      <c r="E1726" s="18">
        <v>111</v>
      </c>
    </row>
    <row r="1727" spans="1:5" x14ac:dyDescent="0.15">
      <c r="A1727" s="97" t="str">
        <f t="shared" si="26"/>
        <v>Heritage-Diener4676VT3</v>
      </c>
      <c r="B1727" s="97" t="s">
        <v>957</v>
      </c>
      <c r="C1727" s="97" t="s">
        <v>627</v>
      </c>
      <c r="D1727" s="97" t="s">
        <v>1487</v>
      </c>
      <c r="E1727" s="18">
        <v>112</v>
      </c>
    </row>
    <row r="1728" spans="1:5" x14ac:dyDescent="0.15">
      <c r="A1728" s="97" t="str">
        <f t="shared" si="26"/>
        <v>Heritage-Diener4686RR2</v>
      </c>
      <c r="B1728" s="97" t="s">
        <v>957</v>
      </c>
      <c r="C1728" s="97" t="s">
        <v>628</v>
      </c>
      <c r="D1728" s="97" t="s">
        <v>1786</v>
      </c>
      <c r="E1728" s="18">
        <v>112</v>
      </c>
    </row>
    <row r="1729" spans="1:5" x14ac:dyDescent="0.15">
      <c r="A1729" s="97" t="str">
        <f t="shared" si="26"/>
        <v>Heritage-Diener4686VT3</v>
      </c>
      <c r="B1729" s="97" t="s">
        <v>957</v>
      </c>
      <c r="C1729" s="97" t="s">
        <v>956</v>
      </c>
      <c r="D1729" s="97" t="s">
        <v>1487</v>
      </c>
      <c r="E1729" s="18">
        <v>113</v>
      </c>
    </row>
    <row r="1730" spans="1:5" x14ac:dyDescent="0.15">
      <c r="A1730" s="97" t="str">
        <f t="shared" ref="A1730:A1793" si="27">B1730&amp;C1730</f>
        <v>Heritage-Diener4686VT3</v>
      </c>
      <c r="B1730" s="97" t="s">
        <v>957</v>
      </c>
      <c r="C1730" s="97" t="s">
        <v>956</v>
      </c>
      <c r="D1730" s="97" t="s">
        <v>1487</v>
      </c>
      <c r="E1730" s="18">
        <v>113</v>
      </c>
    </row>
    <row r="1731" spans="1:5" x14ac:dyDescent="0.15">
      <c r="A1731" s="97" t="str">
        <f t="shared" si="27"/>
        <v>Heritage-Diener4686VT3</v>
      </c>
      <c r="B1731" s="97" t="s">
        <v>957</v>
      </c>
      <c r="C1731" s="97" t="s">
        <v>956</v>
      </c>
      <c r="D1731" s="97" t="s">
        <v>1487</v>
      </c>
      <c r="E1731" s="18">
        <v>113</v>
      </c>
    </row>
    <row r="1732" spans="1:5" x14ac:dyDescent="0.15">
      <c r="A1732" s="97" t="str">
        <f t="shared" si="27"/>
        <v>Heritage-Diener4912RR2</v>
      </c>
      <c r="B1732" s="97" t="s">
        <v>957</v>
      </c>
      <c r="C1732" s="97" t="s">
        <v>629</v>
      </c>
      <c r="D1732" s="97" t="s">
        <v>1786</v>
      </c>
      <c r="E1732" s="18">
        <v>115</v>
      </c>
    </row>
    <row r="1733" spans="1:5" x14ac:dyDescent="0.15">
      <c r="A1733" s="97" t="str">
        <f t="shared" si="27"/>
        <v>Heritage-Diener8310GENSS</v>
      </c>
      <c r="B1733" s="97" t="s">
        <v>957</v>
      </c>
      <c r="C1733" s="97" t="s">
        <v>630</v>
      </c>
      <c r="D1733" s="97" t="s">
        <v>460</v>
      </c>
      <c r="E1733" s="18">
        <v>101</v>
      </c>
    </row>
    <row r="1734" spans="1:5" x14ac:dyDescent="0.15">
      <c r="A1734" s="97" t="str">
        <f t="shared" si="27"/>
        <v>Heritage-Diener8390GENSS</v>
      </c>
      <c r="B1734" s="97" t="s">
        <v>957</v>
      </c>
      <c r="C1734" s="97" t="s">
        <v>631</v>
      </c>
      <c r="D1734" s="97" t="s">
        <v>460</v>
      </c>
      <c r="E1734" s="18">
        <v>105</v>
      </c>
    </row>
    <row r="1735" spans="1:5" x14ac:dyDescent="0.15">
      <c r="A1735" s="97" t="str">
        <f t="shared" si="27"/>
        <v>Heritage-Diener8660GENSS</v>
      </c>
      <c r="B1735" s="97" t="s">
        <v>957</v>
      </c>
      <c r="C1735" s="97" t="s">
        <v>632</v>
      </c>
      <c r="D1735" s="97" t="s">
        <v>460</v>
      </c>
      <c r="E1735" s="18">
        <v>111</v>
      </c>
    </row>
    <row r="1736" spans="1:5" x14ac:dyDescent="0.15">
      <c r="A1736" s="97" t="str">
        <f t="shared" si="27"/>
        <v>Heritage-Diener8970GENSS</v>
      </c>
      <c r="B1736" s="97" t="s">
        <v>957</v>
      </c>
      <c r="C1736" s="97" t="s">
        <v>633</v>
      </c>
      <c r="D1736" s="97" t="s">
        <v>460</v>
      </c>
      <c r="E1736" s="18">
        <v>97</v>
      </c>
    </row>
    <row r="1737" spans="1:5" x14ac:dyDescent="0.15">
      <c r="A1737" s="97" t="str">
        <f t="shared" si="27"/>
        <v>Hoblit4537VT3</v>
      </c>
      <c r="B1737" s="97" t="s">
        <v>3155</v>
      </c>
      <c r="C1737" s="97" t="s">
        <v>3156</v>
      </c>
      <c r="D1737" s="97" t="s">
        <v>1487</v>
      </c>
      <c r="E1737" s="18">
        <v>109</v>
      </c>
    </row>
    <row r="1738" spans="1:5" x14ac:dyDescent="0.15">
      <c r="A1738" s="97" t="str">
        <f t="shared" si="27"/>
        <v>Hoblit4777VT3</v>
      </c>
      <c r="B1738" s="97" t="s">
        <v>3155</v>
      </c>
      <c r="C1738" s="97" t="s">
        <v>3157</v>
      </c>
      <c r="D1738" s="97" t="s">
        <v>1487</v>
      </c>
      <c r="E1738" s="18">
        <v>109</v>
      </c>
    </row>
    <row r="1739" spans="1:5" x14ac:dyDescent="0.15">
      <c r="A1739" s="97" t="str">
        <f t="shared" si="27"/>
        <v>Hoblit4870</v>
      </c>
      <c r="B1739" s="97" t="s">
        <v>3155</v>
      </c>
      <c r="C1739" s="97" t="s">
        <v>2031</v>
      </c>
      <c r="D1739" s="97" t="s">
        <v>2641</v>
      </c>
      <c r="E1739" s="18">
        <v>109</v>
      </c>
    </row>
    <row r="1740" spans="1:5" x14ac:dyDescent="0.15">
      <c r="A1740" s="97" t="str">
        <f t="shared" si="27"/>
        <v>Hoblit4873RR2</v>
      </c>
      <c r="B1740" s="97" t="s">
        <v>3155</v>
      </c>
      <c r="C1740" s="97" t="s">
        <v>3158</v>
      </c>
      <c r="D1740" s="97" t="s">
        <v>1786</v>
      </c>
      <c r="E1740" s="18">
        <v>109</v>
      </c>
    </row>
    <row r="1741" spans="1:5" x14ac:dyDescent="0.15">
      <c r="A1741" s="97" t="str">
        <f t="shared" si="27"/>
        <v>Hoblit4877T</v>
      </c>
      <c r="B1741" s="97" t="s">
        <v>3155</v>
      </c>
      <c r="C1741" s="97" t="s">
        <v>3159</v>
      </c>
      <c r="D1741" s="97" t="s">
        <v>2039</v>
      </c>
      <c r="E1741" s="18">
        <v>109</v>
      </c>
    </row>
    <row r="1742" spans="1:5" x14ac:dyDescent="0.15">
      <c r="A1742" s="97" t="str">
        <f t="shared" si="27"/>
        <v>Hoblit4877VT3</v>
      </c>
      <c r="B1742" s="97" t="s">
        <v>3155</v>
      </c>
      <c r="C1742" s="97" t="s">
        <v>3160</v>
      </c>
      <c r="D1742" s="97" t="s">
        <v>1487</v>
      </c>
      <c r="E1742" s="18">
        <v>109</v>
      </c>
    </row>
    <row r="1743" spans="1:5" x14ac:dyDescent="0.15">
      <c r="A1743" s="97" t="str">
        <f t="shared" si="27"/>
        <v>Hoblit5177VT3</v>
      </c>
      <c r="B1743" s="97" t="s">
        <v>3155</v>
      </c>
      <c r="C1743" s="97" t="s">
        <v>2447</v>
      </c>
      <c r="D1743" s="97" t="s">
        <v>1487</v>
      </c>
      <c r="E1743" s="18">
        <v>111</v>
      </c>
    </row>
    <row r="1744" spans="1:5" x14ac:dyDescent="0.15">
      <c r="A1744" s="97" t="str">
        <f t="shared" si="27"/>
        <v>Hoblit5313RR2</v>
      </c>
      <c r="B1744" s="97" t="s">
        <v>3155</v>
      </c>
      <c r="C1744" s="97" t="s">
        <v>3161</v>
      </c>
      <c r="D1744" s="97" t="s">
        <v>1786</v>
      </c>
      <c r="E1744" s="18">
        <v>113</v>
      </c>
    </row>
    <row r="1745" spans="1:5" x14ac:dyDescent="0.15">
      <c r="A1745" s="97" t="str">
        <f t="shared" si="27"/>
        <v>Hoblit5317VT3</v>
      </c>
      <c r="B1745" s="97" t="s">
        <v>3155</v>
      </c>
      <c r="C1745" s="97" t="s">
        <v>3162</v>
      </c>
      <c r="D1745" s="97" t="s">
        <v>1487</v>
      </c>
      <c r="E1745" s="18">
        <v>113</v>
      </c>
    </row>
    <row r="1746" spans="1:5" x14ac:dyDescent="0.15">
      <c r="A1746" s="97" t="str">
        <f t="shared" si="27"/>
        <v>Hoblit5317VT3</v>
      </c>
      <c r="B1746" s="97" t="s">
        <v>3155</v>
      </c>
      <c r="C1746" s="97" t="s">
        <v>3162</v>
      </c>
      <c r="D1746" s="97" t="s">
        <v>1487</v>
      </c>
      <c r="E1746" s="18">
        <v>113</v>
      </c>
    </row>
    <row r="1747" spans="1:5" x14ac:dyDescent="0.15">
      <c r="A1747" s="97" t="str">
        <f t="shared" si="27"/>
        <v>Hoblit531B</v>
      </c>
      <c r="B1747" s="97" t="s">
        <v>3155</v>
      </c>
      <c r="C1747" s="97" t="s">
        <v>3163</v>
      </c>
      <c r="D1747" s="97" t="s">
        <v>1492</v>
      </c>
      <c r="E1747" s="18">
        <v>113</v>
      </c>
    </row>
    <row r="1748" spans="1:5" x14ac:dyDescent="0.15">
      <c r="A1748" s="97" t="str">
        <f t="shared" si="27"/>
        <v>Hoblit5423RR2</v>
      </c>
      <c r="B1748" s="97" t="s">
        <v>3155</v>
      </c>
      <c r="C1748" s="97" t="s">
        <v>3164</v>
      </c>
      <c r="D1748" s="97" t="s">
        <v>1786</v>
      </c>
      <c r="E1748" s="18">
        <v>112</v>
      </c>
    </row>
    <row r="1749" spans="1:5" x14ac:dyDescent="0.15">
      <c r="A1749" s="97" t="str">
        <f t="shared" si="27"/>
        <v>Hoblit5425VT</v>
      </c>
      <c r="B1749" s="97" t="s">
        <v>3155</v>
      </c>
      <c r="C1749" s="97" t="s">
        <v>3165</v>
      </c>
      <c r="D1749" s="97" t="s">
        <v>1785</v>
      </c>
      <c r="E1749" s="18">
        <v>112</v>
      </c>
    </row>
    <row r="1750" spans="1:5" x14ac:dyDescent="0.15">
      <c r="A1750" s="97" t="str">
        <f t="shared" si="27"/>
        <v>Hoblit545</v>
      </c>
      <c r="B1750" s="97" t="s">
        <v>3155</v>
      </c>
      <c r="C1750" s="97" t="s">
        <v>3166</v>
      </c>
      <c r="D1750" s="97" t="s">
        <v>2641</v>
      </c>
      <c r="E1750" s="18">
        <v>115</v>
      </c>
    </row>
    <row r="1751" spans="1:5" x14ac:dyDescent="0.15">
      <c r="A1751" s="97" t="str">
        <f t="shared" si="27"/>
        <v>Hoblit545RR2</v>
      </c>
      <c r="B1751" s="97" t="s">
        <v>3155</v>
      </c>
      <c r="C1751" s="97" t="s">
        <v>3167</v>
      </c>
      <c r="D1751" s="97" t="s">
        <v>1786</v>
      </c>
      <c r="E1751" s="18">
        <v>115</v>
      </c>
    </row>
    <row r="1752" spans="1:5" x14ac:dyDescent="0.15">
      <c r="A1752" s="97" t="str">
        <f t="shared" si="27"/>
        <v>Hoblit547T</v>
      </c>
      <c r="B1752" s="97" t="s">
        <v>3155</v>
      </c>
      <c r="C1752" s="97" t="s">
        <v>2712</v>
      </c>
      <c r="D1752" s="97" t="s">
        <v>2039</v>
      </c>
      <c r="E1752" s="18">
        <v>115</v>
      </c>
    </row>
    <row r="1753" spans="1:5" x14ac:dyDescent="0.15">
      <c r="A1753" s="97" t="str">
        <f t="shared" si="27"/>
        <v>Hoblit5557VT3</v>
      </c>
      <c r="B1753" s="97" t="s">
        <v>3155</v>
      </c>
      <c r="C1753" s="97" t="s">
        <v>2713</v>
      </c>
      <c r="D1753" s="97" t="s">
        <v>1487</v>
      </c>
      <c r="E1753" s="18">
        <v>111</v>
      </c>
    </row>
    <row r="1754" spans="1:5" x14ac:dyDescent="0.15">
      <c r="A1754" s="97" t="str">
        <f t="shared" si="27"/>
        <v>Hoblit5566</v>
      </c>
      <c r="B1754" s="97" t="s">
        <v>3155</v>
      </c>
      <c r="C1754" s="97" t="s">
        <v>2714</v>
      </c>
      <c r="D1754" s="97" t="s">
        <v>1796</v>
      </c>
      <c r="E1754" s="18">
        <v>111</v>
      </c>
    </row>
    <row r="1755" spans="1:5" x14ac:dyDescent="0.15">
      <c r="A1755" s="97" t="str">
        <f t="shared" si="27"/>
        <v>Hoblit5827VT3</v>
      </c>
      <c r="B1755" s="97" t="s">
        <v>3155</v>
      </c>
      <c r="C1755" s="97" t="s">
        <v>2715</v>
      </c>
      <c r="D1755" s="97" t="s">
        <v>1487</v>
      </c>
      <c r="E1755" s="18">
        <v>115</v>
      </c>
    </row>
    <row r="1756" spans="1:5" x14ac:dyDescent="0.15">
      <c r="A1756" s="97" t="str">
        <f t="shared" si="27"/>
        <v>Hoblit5833GT</v>
      </c>
      <c r="B1756" s="97" t="s">
        <v>3155</v>
      </c>
      <c r="C1756" s="97" t="s">
        <v>2716</v>
      </c>
      <c r="D1756" s="97" t="s">
        <v>7</v>
      </c>
      <c r="E1756" s="18">
        <v>113</v>
      </c>
    </row>
    <row r="1757" spans="1:5" x14ac:dyDescent="0.15">
      <c r="A1757" s="97" t="str">
        <f t="shared" si="27"/>
        <v>Hoblit750</v>
      </c>
      <c r="B1757" s="97" t="s">
        <v>3155</v>
      </c>
      <c r="C1757" s="97" t="s">
        <v>3065</v>
      </c>
      <c r="D1757" s="97" t="s">
        <v>2641</v>
      </c>
      <c r="E1757" s="18">
        <v>115</v>
      </c>
    </row>
    <row r="1758" spans="1:5" x14ac:dyDescent="0.15">
      <c r="A1758" s="97" t="str">
        <f t="shared" si="27"/>
        <v>Hoegemeyer2633</v>
      </c>
      <c r="B1758" s="97" t="s">
        <v>129</v>
      </c>
      <c r="C1758" s="97" t="s">
        <v>2717</v>
      </c>
      <c r="D1758" s="97" t="s">
        <v>2641</v>
      </c>
      <c r="E1758" s="18">
        <v>106</v>
      </c>
    </row>
    <row r="1759" spans="1:5" x14ac:dyDescent="0.15">
      <c r="A1759" s="97" t="str">
        <f t="shared" si="27"/>
        <v>Hoegemeyer2643</v>
      </c>
      <c r="B1759" s="97" t="s">
        <v>129</v>
      </c>
      <c r="C1759" s="97" t="s">
        <v>2718</v>
      </c>
      <c r="D1759" s="97" t="s">
        <v>2641</v>
      </c>
      <c r="E1759" s="18">
        <v>107</v>
      </c>
    </row>
    <row r="1760" spans="1:5" x14ac:dyDescent="0.15">
      <c r="A1760" s="97" t="str">
        <f t="shared" si="27"/>
        <v>Hoegemeyer3376YG+RR</v>
      </c>
      <c r="B1760" s="97" t="s">
        <v>129</v>
      </c>
      <c r="C1760" s="97" t="s">
        <v>130</v>
      </c>
      <c r="D1760" s="97" t="s">
        <v>1486</v>
      </c>
      <c r="E1760" s="18">
        <v>101</v>
      </c>
    </row>
    <row r="1761" spans="1:5" x14ac:dyDescent="0.15">
      <c r="A1761" s="97" t="str">
        <f t="shared" si="27"/>
        <v>Hoegemeyer4371RR</v>
      </c>
      <c r="B1761" s="97" t="s">
        <v>129</v>
      </c>
      <c r="C1761" s="97" t="s">
        <v>131</v>
      </c>
      <c r="D1761" s="97" t="s">
        <v>1786</v>
      </c>
      <c r="E1761" s="18">
        <v>105</v>
      </c>
    </row>
    <row r="1762" spans="1:5" x14ac:dyDescent="0.15">
      <c r="A1762" s="97" t="str">
        <f t="shared" si="27"/>
        <v>Hoegemeyer4372RRBt</v>
      </c>
      <c r="B1762" s="97" t="s">
        <v>129</v>
      </c>
      <c r="C1762" s="97" t="s">
        <v>132</v>
      </c>
      <c r="D1762" s="97" t="s">
        <v>1488</v>
      </c>
      <c r="E1762" s="18">
        <v>105</v>
      </c>
    </row>
    <row r="1763" spans="1:5" x14ac:dyDescent="0.15">
      <c r="A1763" s="97" t="str">
        <f t="shared" si="27"/>
        <v>Hoegemeyer4373RRBtCRW</v>
      </c>
      <c r="B1763" s="97" t="s">
        <v>129</v>
      </c>
      <c r="C1763" s="97" t="s">
        <v>2719</v>
      </c>
      <c r="D1763" s="97" t="s">
        <v>1486</v>
      </c>
      <c r="E1763" s="18">
        <v>105</v>
      </c>
    </row>
    <row r="1764" spans="1:5" x14ac:dyDescent="0.15">
      <c r="A1764" s="97" t="str">
        <f t="shared" si="27"/>
        <v>Hoegemeyer4373YG+/RR</v>
      </c>
      <c r="B1764" s="97" t="s">
        <v>129</v>
      </c>
      <c r="C1764" s="97" t="s">
        <v>968</v>
      </c>
      <c r="D1764" s="97" t="s">
        <v>1486</v>
      </c>
      <c r="E1764" s="18">
        <v>105</v>
      </c>
    </row>
    <row r="1765" spans="1:5" x14ac:dyDescent="0.15">
      <c r="A1765" s="97" t="str">
        <f t="shared" si="27"/>
        <v>Hoegemeyer4373YG+RR</v>
      </c>
      <c r="B1765" s="97" t="s">
        <v>129</v>
      </c>
      <c r="C1765" s="97" t="s">
        <v>133</v>
      </c>
      <c r="D1765" s="97" t="s">
        <v>1486</v>
      </c>
      <c r="E1765" s="18">
        <v>105</v>
      </c>
    </row>
    <row r="1766" spans="1:5" x14ac:dyDescent="0.15">
      <c r="A1766" s="97" t="str">
        <f t="shared" si="27"/>
        <v>Hoegemeyer5983VTRR</v>
      </c>
      <c r="B1766" s="97" t="s">
        <v>129</v>
      </c>
      <c r="C1766" s="97" t="s">
        <v>135</v>
      </c>
      <c r="D1766" s="97" t="s">
        <v>1487</v>
      </c>
      <c r="E1766" s="18">
        <v>114</v>
      </c>
    </row>
    <row r="1767" spans="1:5" x14ac:dyDescent="0.15">
      <c r="A1767" s="97" t="str">
        <f t="shared" si="27"/>
        <v>Hoegemeyer6960</v>
      </c>
      <c r="B1767" s="97" t="s">
        <v>129</v>
      </c>
      <c r="C1767" s="97" t="s">
        <v>403</v>
      </c>
      <c r="D1767" s="97" t="s">
        <v>1786</v>
      </c>
      <c r="E1767" s="18">
        <v>100</v>
      </c>
    </row>
    <row r="1768" spans="1:5" x14ac:dyDescent="0.15">
      <c r="A1768" s="97" t="str">
        <f t="shared" si="27"/>
        <v>Hoegemeyer6962</v>
      </c>
      <c r="B1768" s="97" t="s">
        <v>129</v>
      </c>
      <c r="C1768" s="97" t="s">
        <v>404</v>
      </c>
      <c r="D1768" s="97" t="s">
        <v>1789</v>
      </c>
      <c r="E1768" s="18">
        <v>100</v>
      </c>
    </row>
    <row r="1769" spans="1:5" x14ac:dyDescent="0.15">
      <c r="A1769" s="97" t="str">
        <f t="shared" si="27"/>
        <v>Hoegemeyer710LL</v>
      </c>
      <c r="B1769" s="97" t="s">
        <v>129</v>
      </c>
      <c r="C1769" s="97" t="s">
        <v>136</v>
      </c>
      <c r="D1769" s="97" t="s">
        <v>1787</v>
      </c>
      <c r="E1769" s="18">
        <v>114</v>
      </c>
    </row>
    <row r="1770" spans="1:5" x14ac:dyDescent="0.15">
      <c r="A1770" s="97" t="str">
        <f t="shared" si="27"/>
        <v>Hoegemeyer7444</v>
      </c>
      <c r="B1770" s="97" t="s">
        <v>129</v>
      </c>
      <c r="C1770" s="97" t="s">
        <v>405</v>
      </c>
      <c r="D1770" s="97" t="s">
        <v>1786</v>
      </c>
      <c r="E1770" s="18">
        <v>104</v>
      </c>
    </row>
    <row r="1771" spans="1:5" x14ac:dyDescent="0.15">
      <c r="A1771" s="97" t="str">
        <f t="shared" si="27"/>
        <v>Hoegemeyer7445</v>
      </c>
      <c r="B1771" s="97" t="s">
        <v>129</v>
      </c>
      <c r="C1771" s="97" t="s">
        <v>406</v>
      </c>
      <c r="D1771" s="97" t="s">
        <v>1487</v>
      </c>
      <c r="E1771" s="18">
        <v>104</v>
      </c>
    </row>
    <row r="1772" spans="1:5" x14ac:dyDescent="0.15">
      <c r="A1772" s="97" t="str">
        <f t="shared" si="27"/>
        <v>Hoegemeyer7563Hx/LL/RR</v>
      </c>
      <c r="B1772" s="97" t="s">
        <v>129</v>
      </c>
      <c r="C1772" s="97" t="s">
        <v>969</v>
      </c>
      <c r="D1772" s="97" t="s">
        <v>1490</v>
      </c>
      <c r="E1772" s="18">
        <v>105</v>
      </c>
    </row>
    <row r="1773" spans="1:5" x14ac:dyDescent="0.15">
      <c r="A1773" s="97" t="str">
        <f t="shared" si="27"/>
        <v>Hoegemeyer8343HxRR</v>
      </c>
      <c r="B1773" s="97" t="s">
        <v>129</v>
      </c>
      <c r="C1773" s="97" t="s">
        <v>137</v>
      </c>
      <c r="D1773" s="97" t="s">
        <v>1490</v>
      </c>
      <c r="E1773" s="18">
        <v>107</v>
      </c>
    </row>
    <row r="1774" spans="1:5" x14ac:dyDescent="0.15">
      <c r="A1774" s="97" t="str">
        <f t="shared" si="27"/>
        <v>Hoegemeyer9311Hx</v>
      </c>
      <c r="B1774" s="97" t="s">
        <v>129</v>
      </c>
      <c r="C1774" s="97" t="s">
        <v>2720</v>
      </c>
      <c r="D1774" s="97" t="s">
        <v>1485</v>
      </c>
      <c r="E1774" s="18">
        <v>105</v>
      </c>
    </row>
    <row r="1775" spans="1:5" x14ac:dyDescent="0.15">
      <c r="A1775" s="97" t="str">
        <f t="shared" si="27"/>
        <v>Hoegemeyer9326Hx</v>
      </c>
      <c r="B1775" s="97" t="s">
        <v>129</v>
      </c>
      <c r="C1775" s="97" t="s">
        <v>138</v>
      </c>
      <c r="D1775" s="97" t="s">
        <v>1485</v>
      </c>
      <c r="E1775" s="18">
        <v>107</v>
      </c>
    </row>
    <row r="1776" spans="1:5" x14ac:dyDescent="0.15">
      <c r="A1776" s="97" t="str">
        <f t="shared" si="27"/>
        <v>Hoegemeyer9777Hx</v>
      </c>
      <c r="B1776" s="97" t="s">
        <v>129</v>
      </c>
      <c r="C1776" s="97" t="s">
        <v>139</v>
      </c>
      <c r="D1776" s="97" t="s">
        <v>1485</v>
      </c>
      <c r="E1776" s="18">
        <v>113</v>
      </c>
    </row>
    <row r="1777" spans="1:5" x14ac:dyDescent="0.15">
      <c r="A1777" s="97" t="str">
        <f t="shared" si="27"/>
        <v>HoegemeyerBt651</v>
      </c>
      <c r="B1777" s="97" t="s">
        <v>129</v>
      </c>
      <c r="C1777" s="97" t="s">
        <v>2721</v>
      </c>
      <c r="D1777" s="97" t="s">
        <v>1491</v>
      </c>
      <c r="E1777" s="18">
        <v>109</v>
      </c>
    </row>
    <row r="1778" spans="1:5" x14ac:dyDescent="0.15">
      <c r="A1778" s="97" t="str">
        <f t="shared" si="27"/>
        <v>HoegemeyerBt710</v>
      </c>
      <c r="B1778" s="97" t="s">
        <v>129</v>
      </c>
      <c r="C1778" s="97" t="s">
        <v>2722</v>
      </c>
      <c r="D1778" s="97" t="s">
        <v>1491</v>
      </c>
      <c r="E1778" s="18">
        <v>114</v>
      </c>
    </row>
    <row r="1779" spans="1:5" x14ac:dyDescent="0.15">
      <c r="A1779" s="97" t="str">
        <f t="shared" si="27"/>
        <v>Horizon69PV02R</v>
      </c>
      <c r="B1779" s="97" t="s">
        <v>970</v>
      </c>
      <c r="C1779" s="97" t="s">
        <v>971</v>
      </c>
      <c r="D1779" s="97" t="s">
        <v>1487</v>
      </c>
      <c r="E1779" s="18">
        <v>109</v>
      </c>
    </row>
    <row r="1780" spans="1:5" x14ac:dyDescent="0.15">
      <c r="A1780" s="97" t="str">
        <f t="shared" si="27"/>
        <v>Horizon73PV36R</v>
      </c>
      <c r="B1780" s="97" t="s">
        <v>970</v>
      </c>
      <c r="C1780" s="97" t="s">
        <v>972</v>
      </c>
      <c r="D1780" s="97" t="s">
        <v>1487</v>
      </c>
      <c r="E1780" s="18">
        <v>113</v>
      </c>
    </row>
    <row r="1781" spans="1:5" x14ac:dyDescent="0.15">
      <c r="A1781" s="97" t="str">
        <f t="shared" si="27"/>
        <v>Horizon75-55</v>
      </c>
      <c r="B1781" s="97" t="s">
        <v>970</v>
      </c>
      <c r="C1781" s="97" t="s">
        <v>973</v>
      </c>
      <c r="D1781" s="18"/>
      <c r="E1781" s="18">
        <v>115</v>
      </c>
    </row>
    <row r="1782" spans="1:5" x14ac:dyDescent="0.15">
      <c r="A1782" s="97" t="str">
        <f t="shared" si="27"/>
        <v>Hubner5477PR</v>
      </c>
      <c r="B1782" s="97" t="s">
        <v>974</v>
      </c>
      <c r="C1782" s="97" t="s">
        <v>975</v>
      </c>
      <c r="D1782" s="97" t="s">
        <v>1486</v>
      </c>
      <c r="E1782" s="18">
        <v>110</v>
      </c>
    </row>
    <row r="1783" spans="1:5" x14ac:dyDescent="0.15">
      <c r="A1783" s="97" t="str">
        <f t="shared" si="27"/>
        <v>Hubner5582VT3</v>
      </c>
      <c r="B1783" s="97" t="s">
        <v>974</v>
      </c>
      <c r="C1783" s="97" t="s">
        <v>976</v>
      </c>
      <c r="D1783" s="97" t="s">
        <v>1487</v>
      </c>
      <c r="E1783" s="18">
        <v>112</v>
      </c>
    </row>
    <row r="1784" spans="1:5" x14ac:dyDescent="0.15">
      <c r="A1784" s="97" t="str">
        <f t="shared" si="27"/>
        <v>Hubner5636VT3</v>
      </c>
      <c r="B1784" s="97" t="s">
        <v>974</v>
      </c>
      <c r="C1784" s="97" t="s">
        <v>977</v>
      </c>
      <c r="D1784" s="97" t="s">
        <v>1487</v>
      </c>
      <c r="E1784" s="18">
        <v>111</v>
      </c>
    </row>
    <row r="1785" spans="1:5" x14ac:dyDescent="0.15">
      <c r="A1785" s="97" t="str">
        <f t="shared" si="27"/>
        <v>Hubner5690PR</v>
      </c>
      <c r="B1785" s="97" t="s">
        <v>974</v>
      </c>
      <c r="C1785" s="97" t="s">
        <v>978</v>
      </c>
      <c r="D1785" s="97" t="s">
        <v>1486</v>
      </c>
      <c r="E1785" s="18">
        <v>113</v>
      </c>
    </row>
    <row r="1786" spans="1:5" x14ac:dyDescent="0.15">
      <c r="A1786" s="97" t="str">
        <f t="shared" si="27"/>
        <v>Hughes4592VT3</v>
      </c>
      <c r="B1786" s="97" t="s">
        <v>1771</v>
      </c>
      <c r="C1786" s="97" t="s">
        <v>979</v>
      </c>
      <c r="D1786" s="97" t="s">
        <v>1487</v>
      </c>
      <c r="E1786" s="18">
        <v>105</v>
      </c>
    </row>
    <row r="1787" spans="1:5" x14ac:dyDescent="0.15">
      <c r="A1787" s="97" t="str">
        <f t="shared" si="27"/>
        <v>Hughes6347VT3</v>
      </c>
      <c r="B1787" s="97" t="s">
        <v>1771</v>
      </c>
      <c r="C1787" s="97" t="s">
        <v>980</v>
      </c>
      <c r="D1787" s="97" t="s">
        <v>1487</v>
      </c>
      <c r="E1787" s="18">
        <v>110</v>
      </c>
    </row>
    <row r="1788" spans="1:5" x14ac:dyDescent="0.15">
      <c r="A1788" s="97" t="str">
        <f t="shared" si="27"/>
        <v>Hughes7383-3000GT</v>
      </c>
      <c r="B1788" s="97" t="s">
        <v>1771</v>
      </c>
      <c r="C1788" s="97" t="s">
        <v>981</v>
      </c>
      <c r="D1788" s="97" t="s">
        <v>1796</v>
      </c>
      <c r="E1788" s="18">
        <v>111</v>
      </c>
    </row>
    <row r="1789" spans="1:5" x14ac:dyDescent="0.15">
      <c r="A1789" s="97" t="str">
        <f t="shared" si="27"/>
        <v>iCORN103.VT6</v>
      </c>
      <c r="B1789" s="97" t="s">
        <v>982</v>
      </c>
      <c r="C1789" s="97" t="s">
        <v>983</v>
      </c>
      <c r="D1789" s="97" t="s">
        <v>1487</v>
      </c>
      <c r="E1789" s="18">
        <v>103</v>
      </c>
    </row>
    <row r="1790" spans="1:5" x14ac:dyDescent="0.15">
      <c r="A1790" s="97" t="str">
        <f t="shared" si="27"/>
        <v>Icorn109.5VT3</v>
      </c>
      <c r="B1790" s="97" t="s">
        <v>2024</v>
      </c>
      <c r="C1790" s="97" t="s">
        <v>2723</v>
      </c>
      <c r="D1790" s="97" t="s">
        <v>1487</v>
      </c>
      <c r="E1790" s="18">
        <v>109</v>
      </c>
    </row>
    <row r="1791" spans="1:5" x14ac:dyDescent="0.15">
      <c r="A1791" s="97" t="str">
        <f t="shared" si="27"/>
        <v>Icorn109.VT9</v>
      </c>
      <c r="B1791" s="97" t="s">
        <v>2024</v>
      </c>
      <c r="C1791" s="97" t="s">
        <v>2724</v>
      </c>
      <c r="D1791" s="97" t="s">
        <v>1487</v>
      </c>
      <c r="E1791" s="18">
        <v>111</v>
      </c>
    </row>
    <row r="1792" spans="1:5" x14ac:dyDescent="0.15">
      <c r="A1792" s="97" t="str">
        <f t="shared" si="27"/>
        <v>Icorn111.6VT3</v>
      </c>
      <c r="B1792" s="97" t="s">
        <v>2024</v>
      </c>
      <c r="C1792" s="97" t="s">
        <v>984</v>
      </c>
      <c r="D1792" s="97" t="s">
        <v>1487</v>
      </c>
      <c r="E1792" s="18">
        <v>111</v>
      </c>
    </row>
    <row r="1793" spans="1:5" x14ac:dyDescent="0.15">
      <c r="A1793" s="97" t="str">
        <f t="shared" si="27"/>
        <v>Icorn111.VT9</v>
      </c>
      <c r="B1793" s="97" t="s">
        <v>2024</v>
      </c>
      <c r="C1793" s="97" t="s">
        <v>2725</v>
      </c>
      <c r="D1793" s="97" t="s">
        <v>1487</v>
      </c>
      <c r="E1793" s="18">
        <v>111</v>
      </c>
    </row>
    <row r="1794" spans="1:5" x14ac:dyDescent="0.15">
      <c r="A1794" s="97" t="str">
        <f t="shared" ref="A1794:A1857" si="28">B1794&amp;C1794</f>
        <v>Jung7475VT3</v>
      </c>
      <c r="B1794" s="97" t="s">
        <v>1345</v>
      </c>
      <c r="C1794" s="97" t="s">
        <v>985</v>
      </c>
      <c r="D1794" s="97" t="s">
        <v>1487</v>
      </c>
      <c r="E1794" s="18">
        <v>100</v>
      </c>
    </row>
    <row r="1795" spans="1:5" x14ac:dyDescent="0.15">
      <c r="A1795" s="97" t="str">
        <f t="shared" si="28"/>
        <v>Jung7482VT3</v>
      </c>
      <c r="B1795" s="97" t="s">
        <v>1345</v>
      </c>
      <c r="C1795" s="97" t="s">
        <v>986</v>
      </c>
      <c r="D1795" s="97" t="s">
        <v>1487</v>
      </c>
      <c r="E1795" s="18">
        <v>100</v>
      </c>
    </row>
    <row r="1796" spans="1:5" x14ac:dyDescent="0.15">
      <c r="A1796" s="97" t="str">
        <f t="shared" si="28"/>
        <v>Jung7600VT3</v>
      </c>
      <c r="B1796" s="97" t="s">
        <v>1345</v>
      </c>
      <c r="C1796" s="97" t="s">
        <v>987</v>
      </c>
      <c r="D1796" s="97" t="s">
        <v>1487</v>
      </c>
      <c r="E1796" s="18">
        <v>107</v>
      </c>
    </row>
    <row r="1797" spans="1:5" x14ac:dyDescent="0.15">
      <c r="A1797" s="97" t="str">
        <f t="shared" si="28"/>
        <v>Kaltenberg5588LLRRHXT</v>
      </c>
      <c r="B1797" s="97" t="s">
        <v>407</v>
      </c>
      <c r="C1797" s="97" t="s">
        <v>408</v>
      </c>
      <c r="D1797" s="97" t="s">
        <v>1789</v>
      </c>
      <c r="E1797" s="18">
        <v>105</v>
      </c>
    </row>
    <row r="1798" spans="1:5" x14ac:dyDescent="0.15">
      <c r="A1798" s="97" t="str">
        <f t="shared" si="28"/>
        <v>Kaltenberg6046LLHXR</v>
      </c>
      <c r="B1798" s="97" t="s">
        <v>407</v>
      </c>
      <c r="C1798" s="97" t="s">
        <v>409</v>
      </c>
      <c r="D1798" s="97" t="s">
        <v>1788</v>
      </c>
      <c r="E1798" s="18">
        <v>108</v>
      </c>
    </row>
    <row r="1799" spans="1:5" x14ac:dyDescent="0.15">
      <c r="A1799" s="97" t="str">
        <f t="shared" si="28"/>
        <v>Kaltenberg6645LLGT3</v>
      </c>
      <c r="B1799" s="97" t="s">
        <v>407</v>
      </c>
      <c r="C1799" s="97" t="s">
        <v>410</v>
      </c>
      <c r="D1799" s="97" t="s">
        <v>1796</v>
      </c>
      <c r="E1799" s="18">
        <v>110</v>
      </c>
    </row>
    <row r="1800" spans="1:5" x14ac:dyDescent="0.15">
      <c r="A1800" s="97" t="str">
        <f t="shared" si="28"/>
        <v>Kaltenberg6953VT3</v>
      </c>
      <c r="B1800" s="97" t="s">
        <v>407</v>
      </c>
      <c r="C1800" s="97" t="s">
        <v>411</v>
      </c>
      <c r="D1800" s="97" t="s">
        <v>1487</v>
      </c>
      <c r="E1800" s="18">
        <v>112</v>
      </c>
    </row>
    <row r="1801" spans="1:5" x14ac:dyDescent="0.15">
      <c r="A1801" s="97" t="str">
        <f t="shared" si="28"/>
        <v>Kaltenberg6953VT3</v>
      </c>
      <c r="B1801" s="97" t="s">
        <v>407</v>
      </c>
      <c r="C1801" s="97" t="s">
        <v>411</v>
      </c>
      <c r="D1801" s="97" t="s">
        <v>1487</v>
      </c>
      <c r="E1801" s="18">
        <v>112</v>
      </c>
    </row>
    <row r="1802" spans="1:5" x14ac:dyDescent="0.15">
      <c r="A1802" s="97" t="str">
        <f t="shared" si="28"/>
        <v>Kitchen5415VT3</v>
      </c>
      <c r="B1802" s="97" t="s">
        <v>988</v>
      </c>
      <c r="C1802" s="97" t="s">
        <v>989</v>
      </c>
      <c r="D1802" s="97" t="s">
        <v>1487</v>
      </c>
      <c r="E1802" s="18">
        <v>115</v>
      </c>
    </row>
    <row r="1803" spans="1:5" x14ac:dyDescent="0.15">
      <c r="A1803" s="97" t="str">
        <f t="shared" si="28"/>
        <v>Kitchen5710VT3</v>
      </c>
      <c r="B1803" s="97" t="s">
        <v>988</v>
      </c>
      <c r="C1803" s="97" t="s">
        <v>990</v>
      </c>
      <c r="D1803" s="97" t="s">
        <v>1487</v>
      </c>
      <c r="E1803" s="18">
        <v>110</v>
      </c>
    </row>
    <row r="1804" spans="1:5" x14ac:dyDescent="0.15">
      <c r="A1804" s="97" t="str">
        <f t="shared" si="28"/>
        <v>Kitchen5813VT3</v>
      </c>
      <c r="B1804" s="97" t="s">
        <v>988</v>
      </c>
      <c r="C1804" s="97" t="s">
        <v>991</v>
      </c>
      <c r="D1804" s="97" t="s">
        <v>1487</v>
      </c>
      <c r="E1804" s="18">
        <v>113</v>
      </c>
    </row>
    <row r="1805" spans="1:5" x14ac:dyDescent="0.15">
      <c r="A1805" s="97" t="str">
        <f t="shared" si="28"/>
        <v>Kitchen5914</v>
      </c>
      <c r="B1805" s="97" t="s">
        <v>988</v>
      </c>
      <c r="C1805" s="97" t="s">
        <v>992</v>
      </c>
      <c r="D1805" s="97" t="s">
        <v>1786</v>
      </c>
      <c r="E1805" s="18">
        <v>114</v>
      </c>
    </row>
    <row r="1806" spans="1:5" x14ac:dyDescent="0.15">
      <c r="A1806" s="97" t="str">
        <f t="shared" si="28"/>
        <v>Kruger1008RR</v>
      </c>
      <c r="B1806" s="97" t="s">
        <v>242</v>
      </c>
      <c r="C1806" s="97" t="s">
        <v>254</v>
      </c>
      <c r="D1806" s="97" t="s">
        <v>1786</v>
      </c>
      <c r="E1806" s="18">
        <v>108</v>
      </c>
    </row>
    <row r="1807" spans="1:5" x14ac:dyDescent="0.15">
      <c r="A1807" s="97" t="str">
        <f t="shared" si="28"/>
        <v>Kruger1015RR</v>
      </c>
      <c r="B1807" s="97" t="s">
        <v>242</v>
      </c>
      <c r="C1807" s="97" t="s">
        <v>2020</v>
      </c>
      <c r="D1807" s="97" t="s">
        <v>1786</v>
      </c>
      <c r="E1807" s="18">
        <v>114</v>
      </c>
    </row>
    <row r="1808" spans="1:5" x14ac:dyDescent="0.15">
      <c r="A1808" s="97" t="str">
        <f t="shared" si="28"/>
        <v>Kruger111</v>
      </c>
      <c r="B1808" s="97" t="s">
        <v>242</v>
      </c>
      <c r="C1808" s="97" t="s">
        <v>1464</v>
      </c>
      <c r="D1808" s="97" t="s">
        <v>2641</v>
      </c>
      <c r="E1808" s="18">
        <v>111</v>
      </c>
    </row>
    <row r="1809" spans="1:5" x14ac:dyDescent="0.15">
      <c r="A1809" s="97" t="str">
        <f t="shared" si="28"/>
        <v>Kruger1111RR</v>
      </c>
      <c r="B1809" s="97" t="s">
        <v>242</v>
      </c>
      <c r="C1809" s="97" t="s">
        <v>262</v>
      </c>
      <c r="D1809" s="97" t="s">
        <v>1786</v>
      </c>
      <c r="E1809" s="18">
        <v>111</v>
      </c>
    </row>
    <row r="1810" spans="1:5" x14ac:dyDescent="0.15">
      <c r="A1810" s="97" t="str">
        <f t="shared" si="28"/>
        <v>Kruger1114RR</v>
      </c>
      <c r="B1810" s="97" t="s">
        <v>242</v>
      </c>
      <c r="C1810" s="97" t="s">
        <v>273</v>
      </c>
      <c r="D1810" s="97" t="s">
        <v>1786</v>
      </c>
      <c r="E1810" s="18">
        <v>114</v>
      </c>
    </row>
    <row r="1811" spans="1:5" x14ac:dyDescent="0.15">
      <c r="A1811" s="97" t="str">
        <f t="shared" si="28"/>
        <v>Kruger1195RR</v>
      </c>
      <c r="B1811" s="97" t="s">
        <v>242</v>
      </c>
      <c r="C1811" s="97" t="s">
        <v>2923</v>
      </c>
      <c r="D1811" s="97" t="s">
        <v>1786</v>
      </c>
      <c r="E1811" s="18">
        <v>95</v>
      </c>
    </row>
    <row r="1812" spans="1:5" x14ac:dyDescent="0.15">
      <c r="A1812" s="97" t="str">
        <f t="shared" si="28"/>
        <v>Kruger1208RR</v>
      </c>
      <c r="B1812" s="97" t="s">
        <v>242</v>
      </c>
      <c r="C1812" s="97" t="s">
        <v>2956</v>
      </c>
      <c r="D1812" s="97" t="s">
        <v>1786</v>
      </c>
      <c r="E1812" s="18">
        <v>108</v>
      </c>
    </row>
    <row r="1813" spans="1:5" x14ac:dyDescent="0.15">
      <c r="A1813" s="97" t="str">
        <f t="shared" si="28"/>
        <v>Kruger1210RR</v>
      </c>
      <c r="B1813" s="97" t="s">
        <v>242</v>
      </c>
      <c r="C1813" s="97" t="s">
        <v>256</v>
      </c>
      <c r="D1813" s="97" t="s">
        <v>1786</v>
      </c>
      <c r="E1813" s="18">
        <v>110</v>
      </c>
    </row>
    <row r="1814" spans="1:5" x14ac:dyDescent="0.15">
      <c r="A1814" s="97" t="str">
        <f t="shared" si="28"/>
        <v>Kruger1212RR</v>
      </c>
      <c r="B1814" s="97" t="s">
        <v>242</v>
      </c>
      <c r="C1814" s="97" t="s">
        <v>266</v>
      </c>
      <c r="D1814" s="97" t="s">
        <v>1786</v>
      </c>
      <c r="E1814" s="18">
        <v>112</v>
      </c>
    </row>
    <row r="1815" spans="1:5" x14ac:dyDescent="0.15">
      <c r="A1815" s="97" t="str">
        <f t="shared" si="28"/>
        <v>Kruger1401RR</v>
      </c>
      <c r="B1815" s="97" t="s">
        <v>242</v>
      </c>
      <c r="C1815" s="97" t="s">
        <v>2939</v>
      </c>
      <c r="D1815" s="97" t="s">
        <v>1786</v>
      </c>
      <c r="E1815" s="18">
        <v>101</v>
      </c>
    </row>
    <row r="1816" spans="1:5" x14ac:dyDescent="0.15">
      <c r="A1816" s="97" t="str">
        <f t="shared" si="28"/>
        <v>Kruger1500RR</v>
      </c>
      <c r="B1816" s="97" t="s">
        <v>242</v>
      </c>
      <c r="C1816" s="97" t="s">
        <v>2930</v>
      </c>
      <c r="D1816" s="97" t="s">
        <v>1786</v>
      </c>
      <c r="E1816" s="18">
        <v>99</v>
      </c>
    </row>
    <row r="1817" spans="1:5" x14ac:dyDescent="0.15">
      <c r="A1817" s="97" t="str">
        <f t="shared" si="28"/>
        <v>Kruger1506RR</v>
      </c>
      <c r="B1817" s="97" t="s">
        <v>242</v>
      </c>
      <c r="C1817" s="97" t="s">
        <v>2947</v>
      </c>
      <c r="D1817" s="97" t="s">
        <v>1786</v>
      </c>
      <c r="E1817" s="18">
        <v>105</v>
      </c>
    </row>
    <row r="1818" spans="1:5" x14ac:dyDescent="0.15">
      <c r="A1818" s="97" t="str">
        <f t="shared" si="28"/>
        <v>Kruger1603RR</v>
      </c>
      <c r="B1818" s="97" t="s">
        <v>242</v>
      </c>
      <c r="C1818" s="97" t="s">
        <v>2944</v>
      </c>
      <c r="D1818" s="97" t="s">
        <v>1786</v>
      </c>
      <c r="E1818" s="18">
        <v>103</v>
      </c>
    </row>
    <row r="1819" spans="1:5" x14ac:dyDescent="0.15">
      <c r="A1819" s="97" t="str">
        <f t="shared" si="28"/>
        <v>Kruger1606RR</v>
      </c>
      <c r="B1819" s="97" t="s">
        <v>242</v>
      </c>
      <c r="C1819" s="97" t="s">
        <v>2949</v>
      </c>
      <c r="D1819" s="97" t="s">
        <v>1786</v>
      </c>
      <c r="E1819" s="18">
        <v>106</v>
      </c>
    </row>
    <row r="1820" spans="1:5" x14ac:dyDescent="0.15">
      <c r="A1820" s="97" t="str">
        <f t="shared" si="28"/>
        <v>Kruger2006RR/YGCB</v>
      </c>
      <c r="B1820" s="97" t="s">
        <v>242</v>
      </c>
      <c r="C1820" s="97" t="s">
        <v>2951</v>
      </c>
      <c r="D1820" s="97" t="s">
        <v>1488</v>
      </c>
      <c r="E1820" s="18">
        <v>106</v>
      </c>
    </row>
    <row r="1821" spans="1:5" x14ac:dyDescent="0.15">
      <c r="A1821" s="97" t="str">
        <f t="shared" si="28"/>
        <v>Kruger210</v>
      </c>
      <c r="B1821" s="97" t="s">
        <v>242</v>
      </c>
      <c r="C1821" s="97" t="s">
        <v>2726</v>
      </c>
      <c r="D1821" s="97" t="s">
        <v>2641</v>
      </c>
      <c r="E1821" s="18">
        <v>110</v>
      </c>
    </row>
    <row r="1822" spans="1:5" x14ac:dyDescent="0.15">
      <c r="A1822" s="97" t="str">
        <f t="shared" si="28"/>
        <v>Kruger2111RR/YGCB</v>
      </c>
      <c r="B1822" s="97" t="s">
        <v>242</v>
      </c>
      <c r="C1822" s="97" t="s">
        <v>263</v>
      </c>
      <c r="D1822" s="97" t="s">
        <v>1488</v>
      </c>
      <c r="E1822" s="18">
        <v>111</v>
      </c>
    </row>
    <row r="1823" spans="1:5" x14ac:dyDescent="0.15">
      <c r="A1823" s="97" t="str">
        <f t="shared" si="28"/>
        <v>Kruger2114RR/YGCB</v>
      </c>
      <c r="B1823" s="97" t="s">
        <v>242</v>
      </c>
      <c r="C1823" s="97" t="s">
        <v>274</v>
      </c>
      <c r="D1823" s="97" t="s">
        <v>1488</v>
      </c>
      <c r="E1823" s="18">
        <v>114</v>
      </c>
    </row>
    <row r="1824" spans="1:5" x14ac:dyDescent="0.15">
      <c r="A1824" s="97" t="str">
        <f t="shared" si="28"/>
        <v>Kruger2115RR/YGCB</v>
      </c>
      <c r="B1824" s="97" t="s">
        <v>242</v>
      </c>
      <c r="C1824" s="97" t="s">
        <v>2022</v>
      </c>
      <c r="D1824" s="97" t="s">
        <v>1488</v>
      </c>
      <c r="E1824" s="18">
        <v>114</v>
      </c>
    </row>
    <row r="1825" spans="1:5" x14ac:dyDescent="0.15">
      <c r="A1825" s="97" t="str">
        <f t="shared" si="28"/>
        <v>Kruger2208RR/YGCB</v>
      </c>
      <c r="B1825" s="97" t="s">
        <v>242</v>
      </c>
      <c r="C1825" s="97" t="s">
        <v>2957</v>
      </c>
      <c r="D1825" s="97" t="s">
        <v>1488</v>
      </c>
      <c r="E1825" s="18">
        <v>108</v>
      </c>
    </row>
    <row r="1826" spans="1:5" x14ac:dyDescent="0.15">
      <c r="A1826" s="97" t="str">
        <f t="shared" si="28"/>
        <v>Kruger2210RR/YGCB</v>
      </c>
      <c r="B1826" s="97" t="s">
        <v>242</v>
      </c>
      <c r="C1826" s="97" t="s">
        <v>257</v>
      </c>
      <c r="D1826" s="97" t="s">
        <v>1486</v>
      </c>
      <c r="E1826" s="18">
        <v>110</v>
      </c>
    </row>
    <row r="1827" spans="1:5" x14ac:dyDescent="0.15">
      <c r="A1827" s="97" t="str">
        <f t="shared" si="28"/>
        <v>Kruger2212RR/YGCB</v>
      </c>
      <c r="B1827" s="97" t="s">
        <v>242</v>
      </c>
      <c r="C1827" s="97" t="s">
        <v>267</v>
      </c>
      <c r="D1827" s="97" t="s">
        <v>1488</v>
      </c>
      <c r="E1827" s="18">
        <v>112</v>
      </c>
    </row>
    <row r="1828" spans="1:5" x14ac:dyDescent="0.15">
      <c r="A1828" s="97" t="str">
        <f t="shared" si="28"/>
        <v>Kruger2298RR/YGCB</v>
      </c>
      <c r="B1828" s="97" t="s">
        <v>242</v>
      </c>
      <c r="C1828" s="97" t="s">
        <v>2931</v>
      </c>
      <c r="D1828" s="97" t="s">
        <v>1488</v>
      </c>
      <c r="E1828" s="18">
        <v>99</v>
      </c>
    </row>
    <row r="1829" spans="1:5" x14ac:dyDescent="0.15">
      <c r="A1829" s="97" t="str">
        <f t="shared" si="28"/>
        <v>Kruger2314RR/YGCB</v>
      </c>
      <c r="B1829" s="97" t="s">
        <v>242</v>
      </c>
      <c r="C1829" s="97" t="s">
        <v>2018</v>
      </c>
      <c r="D1829" s="97" t="s">
        <v>1488</v>
      </c>
      <c r="E1829" s="18">
        <v>114</v>
      </c>
    </row>
    <row r="1830" spans="1:5" x14ac:dyDescent="0.15">
      <c r="A1830" s="97" t="str">
        <f t="shared" si="28"/>
        <v>Kruger2400RR/YGCB</v>
      </c>
      <c r="B1830" s="97" t="s">
        <v>242</v>
      </c>
      <c r="C1830" s="97" t="s">
        <v>2937</v>
      </c>
      <c r="D1830" s="97" t="s">
        <v>1488</v>
      </c>
      <c r="E1830" s="18">
        <v>100</v>
      </c>
    </row>
    <row r="1831" spans="1:5" x14ac:dyDescent="0.15">
      <c r="A1831" s="97" t="str">
        <f t="shared" si="28"/>
        <v>Kruger2401RR/YGCB</v>
      </c>
      <c r="B1831" s="97" t="s">
        <v>242</v>
      </c>
      <c r="C1831" s="97" t="s">
        <v>2940</v>
      </c>
      <c r="D1831" s="97" t="s">
        <v>1488</v>
      </c>
      <c r="E1831" s="18">
        <v>101</v>
      </c>
    </row>
    <row r="1832" spans="1:5" x14ac:dyDescent="0.15">
      <c r="A1832" s="97" t="str">
        <f t="shared" si="28"/>
        <v>Kruger2499RR/YGCB</v>
      </c>
      <c r="B1832" s="97" t="s">
        <v>242</v>
      </c>
      <c r="C1832" s="97" t="s">
        <v>2934</v>
      </c>
      <c r="D1832" s="97" t="s">
        <v>1488</v>
      </c>
      <c r="E1832" s="18">
        <v>99</v>
      </c>
    </row>
    <row r="1833" spans="1:5" x14ac:dyDescent="0.15">
      <c r="A1833" s="97" t="str">
        <f t="shared" si="28"/>
        <v>Kruger2506RR/YGCB</v>
      </c>
      <c r="B1833" s="97" t="s">
        <v>242</v>
      </c>
      <c r="C1833" s="97" t="s">
        <v>2948</v>
      </c>
      <c r="D1833" s="97" t="s">
        <v>1488</v>
      </c>
      <c r="E1833" s="18">
        <v>105</v>
      </c>
    </row>
    <row r="1834" spans="1:5" x14ac:dyDescent="0.15">
      <c r="A1834" s="97" t="str">
        <f t="shared" si="28"/>
        <v>Kruger2697RR/YGCB</v>
      </c>
      <c r="B1834" s="97" t="s">
        <v>242</v>
      </c>
      <c r="C1834" s="97" t="s">
        <v>2927</v>
      </c>
      <c r="D1834" s="97" t="s">
        <v>1488</v>
      </c>
      <c r="E1834" s="18">
        <v>96</v>
      </c>
    </row>
    <row r="1835" spans="1:5" x14ac:dyDescent="0.15">
      <c r="A1835" s="97" t="str">
        <f t="shared" si="28"/>
        <v>Kruger401</v>
      </c>
      <c r="B1835" s="97" t="s">
        <v>242</v>
      </c>
      <c r="C1835" s="97" t="s">
        <v>2060</v>
      </c>
      <c r="D1835" s="97" t="s">
        <v>2641</v>
      </c>
      <c r="E1835" s="18">
        <v>101</v>
      </c>
    </row>
    <row r="1836" spans="1:5" x14ac:dyDescent="0.15">
      <c r="A1836" s="97" t="str">
        <f t="shared" si="28"/>
        <v>Kruger499</v>
      </c>
      <c r="B1836" s="97" t="s">
        <v>242</v>
      </c>
      <c r="C1836" s="97" t="s">
        <v>2727</v>
      </c>
      <c r="D1836" s="97" t="s">
        <v>2641</v>
      </c>
      <c r="E1836" s="18">
        <v>99</v>
      </c>
    </row>
    <row r="1837" spans="1:5" x14ac:dyDescent="0.15">
      <c r="A1837" s="97" t="str">
        <f t="shared" si="28"/>
        <v>Kruger5006YGCB</v>
      </c>
      <c r="B1837" s="97" t="s">
        <v>242</v>
      </c>
      <c r="C1837" s="97" t="s">
        <v>2728</v>
      </c>
      <c r="D1837" s="97" t="s">
        <v>1492</v>
      </c>
      <c r="E1837" s="18">
        <v>106</v>
      </c>
    </row>
    <row r="1838" spans="1:5" x14ac:dyDescent="0.15">
      <c r="A1838" s="97" t="str">
        <f t="shared" si="28"/>
        <v>Kruger5111YGCB</v>
      </c>
      <c r="B1838" s="97" t="s">
        <v>242</v>
      </c>
      <c r="C1838" s="97" t="s">
        <v>2729</v>
      </c>
      <c r="D1838" s="97" t="s">
        <v>1492</v>
      </c>
      <c r="E1838" s="18">
        <v>111</v>
      </c>
    </row>
    <row r="1839" spans="1:5" x14ac:dyDescent="0.15">
      <c r="A1839" s="97" t="str">
        <f t="shared" si="28"/>
        <v>Kruger5114YGCB</v>
      </c>
      <c r="B1839" s="97" t="s">
        <v>242</v>
      </c>
      <c r="C1839" s="97" t="s">
        <v>2730</v>
      </c>
      <c r="D1839" s="97" t="s">
        <v>1492</v>
      </c>
      <c r="E1839" s="18">
        <v>114</v>
      </c>
    </row>
    <row r="1840" spans="1:5" x14ac:dyDescent="0.15">
      <c r="A1840" s="97" t="str">
        <f t="shared" si="28"/>
        <v>Kruger5210YGCB</v>
      </c>
      <c r="B1840" s="97" t="s">
        <v>242</v>
      </c>
      <c r="C1840" s="97" t="s">
        <v>2731</v>
      </c>
      <c r="D1840" s="97" t="s">
        <v>1492</v>
      </c>
      <c r="E1840" s="18">
        <v>110</v>
      </c>
    </row>
    <row r="1841" spans="1:5" x14ac:dyDescent="0.15">
      <c r="A1841" s="97" t="str">
        <f t="shared" si="28"/>
        <v>Kruger5212YGCB</v>
      </c>
      <c r="B1841" s="97" t="s">
        <v>242</v>
      </c>
      <c r="C1841" s="97" t="s">
        <v>2732</v>
      </c>
      <c r="D1841" s="97" t="s">
        <v>1492</v>
      </c>
      <c r="E1841" s="18">
        <v>112</v>
      </c>
    </row>
    <row r="1842" spans="1:5" x14ac:dyDescent="0.15">
      <c r="A1842" s="97" t="str">
        <f t="shared" si="28"/>
        <v>Kruger5313YGCB</v>
      </c>
      <c r="B1842" s="97" t="s">
        <v>242</v>
      </c>
      <c r="C1842" s="97" t="s">
        <v>2733</v>
      </c>
      <c r="D1842" s="97" t="s">
        <v>1492</v>
      </c>
      <c r="E1842" s="18">
        <v>113</v>
      </c>
    </row>
    <row r="1843" spans="1:5" x14ac:dyDescent="0.15">
      <c r="A1843" s="97" t="str">
        <f t="shared" si="28"/>
        <v>Kruger5400YGCB</v>
      </c>
      <c r="B1843" s="97" t="s">
        <v>242</v>
      </c>
      <c r="C1843" s="97" t="s">
        <v>2936</v>
      </c>
      <c r="D1843" s="97" t="s">
        <v>1492</v>
      </c>
      <c r="E1843" s="18">
        <v>100</v>
      </c>
    </row>
    <row r="1844" spans="1:5" x14ac:dyDescent="0.15">
      <c r="A1844" s="97" t="str">
        <f t="shared" si="28"/>
        <v>Kruger5499YGCB</v>
      </c>
      <c r="B1844" s="97" t="s">
        <v>242</v>
      </c>
      <c r="C1844" s="97" t="s">
        <v>2933</v>
      </c>
      <c r="D1844" s="97" t="s">
        <v>1492</v>
      </c>
      <c r="E1844" s="18">
        <v>99</v>
      </c>
    </row>
    <row r="1845" spans="1:5" x14ac:dyDescent="0.15">
      <c r="A1845" s="97" t="str">
        <f t="shared" si="28"/>
        <v>Kruger5504YGCB</v>
      </c>
      <c r="B1845" s="97" t="s">
        <v>242</v>
      </c>
      <c r="C1845" s="97" t="s">
        <v>2734</v>
      </c>
      <c r="D1845" s="97" t="s">
        <v>1492</v>
      </c>
      <c r="E1845" s="18">
        <v>102</v>
      </c>
    </row>
    <row r="1846" spans="1:5" x14ac:dyDescent="0.15">
      <c r="A1846" s="97" t="str">
        <f t="shared" si="28"/>
        <v>Kruger5514YGCB</v>
      </c>
      <c r="B1846" s="97" t="s">
        <v>242</v>
      </c>
      <c r="C1846" s="97" t="s">
        <v>2735</v>
      </c>
      <c r="D1846" s="97" t="s">
        <v>1492</v>
      </c>
      <c r="E1846" s="18">
        <v>114</v>
      </c>
    </row>
    <row r="1847" spans="1:5" x14ac:dyDescent="0.15">
      <c r="A1847" s="97" t="str">
        <f t="shared" si="28"/>
        <v>Kruger6006VT3</v>
      </c>
      <c r="B1847" s="97" t="s">
        <v>242</v>
      </c>
      <c r="C1847" s="97" t="s">
        <v>2952</v>
      </c>
      <c r="D1847" s="97" t="s">
        <v>1487</v>
      </c>
      <c r="E1847" s="18">
        <v>106</v>
      </c>
    </row>
    <row r="1848" spans="1:5" x14ac:dyDescent="0.15">
      <c r="A1848" s="97" t="str">
        <f t="shared" si="28"/>
        <v>Kruger6007TS</v>
      </c>
      <c r="B1848" s="97" t="s">
        <v>242</v>
      </c>
      <c r="C1848" s="97" t="s">
        <v>2954</v>
      </c>
      <c r="D1848" s="97" t="s">
        <v>1486</v>
      </c>
      <c r="E1848" s="18">
        <v>107</v>
      </c>
    </row>
    <row r="1849" spans="1:5" x14ac:dyDescent="0.15">
      <c r="A1849" s="97" t="str">
        <f t="shared" si="28"/>
        <v>Kruger6007TS</v>
      </c>
      <c r="B1849" s="97" t="s">
        <v>242</v>
      </c>
      <c r="C1849" s="97" t="s">
        <v>2954</v>
      </c>
      <c r="D1849" s="97" t="s">
        <v>1486</v>
      </c>
      <c r="E1849" s="18">
        <v>107</v>
      </c>
    </row>
    <row r="1850" spans="1:5" x14ac:dyDescent="0.15">
      <c r="A1850" s="97" t="str">
        <f t="shared" si="28"/>
        <v>Kruger6008VT3</v>
      </c>
      <c r="B1850" s="97" t="s">
        <v>242</v>
      </c>
      <c r="C1850" s="97" t="s">
        <v>255</v>
      </c>
      <c r="D1850" s="97" t="s">
        <v>1487</v>
      </c>
      <c r="E1850" s="18">
        <v>108</v>
      </c>
    </row>
    <row r="1851" spans="1:5" x14ac:dyDescent="0.15">
      <c r="A1851" s="97" t="str">
        <f t="shared" si="28"/>
        <v>Kruger6010VT3</v>
      </c>
      <c r="B1851" s="97" t="s">
        <v>242</v>
      </c>
      <c r="C1851" s="97" t="s">
        <v>993</v>
      </c>
      <c r="D1851" s="97" t="s">
        <v>1487</v>
      </c>
      <c r="E1851" s="18">
        <v>110</v>
      </c>
    </row>
    <row r="1852" spans="1:5" x14ac:dyDescent="0.15">
      <c r="A1852" s="97" t="str">
        <f t="shared" si="28"/>
        <v>Kruger6011TS</v>
      </c>
      <c r="B1852" s="97" t="s">
        <v>242</v>
      </c>
      <c r="C1852" s="97" t="s">
        <v>261</v>
      </c>
      <c r="D1852" s="97" t="s">
        <v>1486</v>
      </c>
      <c r="E1852" s="18">
        <v>110</v>
      </c>
    </row>
    <row r="1853" spans="1:5" x14ac:dyDescent="0.15">
      <c r="A1853" s="97" t="str">
        <f t="shared" si="28"/>
        <v>Kruger6013VT3</v>
      </c>
      <c r="B1853" s="97" t="s">
        <v>242</v>
      </c>
      <c r="C1853" s="97" t="s">
        <v>272</v>
      </c>
      <c r="D1853" s="97" t="s">
        <v>1487</v>
      </c>
      <c r="E1853" s="18">
        <v>113</v>
      </c>
    </row>
    <row r="1854" spans="1:5" x14ac:dyDescent="0.15">
      <c r="A1854" s="97" t="str">
        <f t="shared" si="28"/>
        <v>Kruger6015VT3</v>
      </c>
      <c r="B1854" s="97" t="s">
        <v>242</v>
      </c>
      <c r="C1854" s="97" t="s">
        <v>2021</v>
      </c>
      <c r="D1854" s="97" t="s">
        <v>1487</v>
      </c>
      <c r="E1854" s="18">
        <v>114</v>
      </c>
    </row>
    <row r="1855" spans="1:5" x14ac:dyDescent="0.15">
      <c r="A1855" s="97" t="str">
        <f t="shared" si="28"/>
        <v>Kruger606</v>
      </c>
      <c r="B1855" s="97" t="s">
        <v>242</v>
      </c>
      <c r="C1855" s="97" t="s">
        <v>312</v>
      </c>
      <c r="D1855" s="97" t="s">
        <v>2641</v>
      </c>
      <c r="E1855" s="18">
        <v>106</v>
      </c>
    </row>
    <row r="1856" spans="1:5" x14ac:dyDescent="0.15">
      <c r="A1856" s="97" t="str">
        <f t="shared" si="28"/>
        <v>Kruger6094VT3</v>
      </c>
      <c r="B1856" s="97" t="s">
        <v>242</v>
      </c>
      <c r="C1856" s="97" t="s">
        <v>2922</v>
      </c>
      <c r="D1856" s="97" t="s">
        <v>1487</v>
      </c>
      <c r="E1856" s="18">
        <v>94</v>
      </c>
    </row>
    <row r="1857" spans="1:5" x14ac:dyDescent="0.15">
      <c r="A1857" s="97" t="str">
        <f t="shared" si="28"/>
        <v>Kruger6097VT3</v>
      </c>
      <c r="B1857" s="97" t="s">
        <v>242</v>
      </c>
      <c r="C1857" s="97" t="s">
        <v>2929</v>
      </c>
      <c r="D1857" s="97" t="s">
        <v>1487</v>
      </c>
      <c r="E1857" s="18">
        <v>97</v>
      </c>
    </row>
    <row r="1858" spans="1:5" x14ac:dyDescent="0.15">
      <c r="A1858" s="97" t="str">
        <f t="shared" ref="A1858:A1921" si="29">B1858&amp;C1858</f>
        <v>Kruger6107VT3</v>
      </c>
      <c r="B1858" s="97" t="s">
        <v>242</v>
      </c>
      <c r="C1858" s="97" t="s">
        <v>2953</v>
      </c>
      <c r="D1858" s="97" t="s">
        <v>1487</v>
      </c>
      <c r="E1858" s="18">
        <v>107</v>
      </c>
    </row>
    <row r="1859" spans="1:5" x14ac:dyDescent="0.15">
      <c r="A1859" s="97" t="str">
        <f t="shared" si="29"/>
        <v>Kruger6107VT3</v>
      </c>
      <c r="B1859" s="97" t="s">
        <v>242</v>
      </c>
      <c r="C1859" s="97" t="s">
        <v>2953</v>
      </c>
      <c r="D1859" s="97" t="s">
        <v>1487</v>
      </c>
      <c r="E1859" s="18">
        <v>107</v>
      </c>
    </row>
    <row r="1860" spans="1:5" x14ac:dyDescent="0.15">
      <c r="A1860" s="97" t="str">
        <f t="shared" si="29"/>
        <v>Kruger6107VT3</v>
      </c>
      <c r="B1860" s="97" t="s">
        <v>242</v>
      </c>
      <c r="C1860" s="97" t="s">
        <v>2953</v>
      </c>
      <c r="D1860" s="97" t="s">
        <v>1487</v>
      </c>
      <c r="E1860" s="18">
        <v>107</v>
      </c>
    </row>
    <row r="1861" spans="1:5" x14ac:dyDescent="0.15">
      <c r="A1861" s="97" t="str">
        <f t="shared" si="29"/>
        <v>Kruger6111TS</v>
      </c>
      <c r="B1861" s="97" t="s">
        <v>242</v>
      </c>
      <c r="C1861" s="97" t="s">
        <v>264</v>
      </c>
      <c r="D1861" s="97" t="s">
        <v>1486</v>
      </c>
      <c r="E1861" s="18">
        <v>111</v>
      </c>
    </row>
    <row r="1862" spans="1:5" x14ac:dyDescent="0.15">
      <c r="A1862" s="97" t="str">
        <f t="shared" si="29"/>
        <v>Kruger6114VT3</v>
      </c>
      <c r="B1862" s="97" t="s">
        <v>242</v>
      </c>
      <c r="C1862" s="97" t="s">
        <v>275</v>
      </c>
      <c r="D1862" s="97" t="s">
        <v>1487</v>
      </c>
      <c r="E1862" s="18">
        <v>114</v>
      </c>
    </row>
    <row r="1863" spans="1:5" x14ac:dyDescent="0.15">
      <c r="A1863" s="97" t="str">
        <f t="shared" si="29"/>
        <v>Kruger612</v>
      </c>
      <c r="B1863" s="97" t="s">
        <v>242</v>
      </c>
      <c r="C1863" s="97" t="s">
        <v>313</v>
      </c>
      <c r="D1863" s="97" t="s">
        <v>2641</v>
      </c>
      <c r="E1863" s="18">
        <v>112</v>
      </c>
    </row>
    <row r="1864" spans="1:5" x14ac:dyDescent="0.15">
      <c r="A1864" s="97" t="str">
        <f t="shared" si="29"/>
        <v>Kruger6208VT3</v>
      </c>
      <c r="B1864" s="97" t="s">
        <v>242</v>
      </c>
      <c r="C1864" s="97" t="s">
        <v>994</v>
      </c>
      <c r="D1864" s="97" t="s">
        <v>1487</v>
      </c>
      <c r="E1864" s="18">
        <v>108</v>
      </c>
    </row>
    <row r="1865" spans="1:5" x14ac:dyDescent="0.15">
      <c r="A1865" s="97" t="str">
        <f t="shared" si="29"/>
        <v>Kruger6210TS</v>
      </c>
      <c r="B1865" s="97" t="s">
        <v>242</v>
      </c>
      <c r="C1865" s="97" t="s">
        <v>258</v>
      </c>
      <c r="D1865" s="97" t="s">
        <v>1486</v>
      </c>
      <c r="E1865" s="18">
        <v>110</v>
      </c>
    </row>
    <row r="1866" spans="1:5" x14ac:dyDescent="0.15">
      <c r="A1866" s="97" t="str">
        <f t="shared" si="29"/>
        <v>Kruger6212TS</v>
      </c>
      <c r="B1866" s="97" t="s">
        <v>242</v>
      </c>
      <c r="C1866" s="97" t="s">
        <v>268</v>
      </c>
      <c r="D1866" s="97" t="s">
        <v>1486</v>
      </c>
      <c r="E1866" s="18">
        <v>112</v>
      </c>
    </row>
    <row r="1867" spans="1:5" x14ac:dyDescent="0.15">
      <c r="A1867" s="97" t="str">
        <f t="shared" si="29"/>
        <v>Kruger6213VT3</v>
      </c>
      <c r="B1867" s="97" t="s">
        <v>242</v>
      </c>
      <c r="C1867" s="97" t="s">
        <v>995</v>
      </c>
      <c r="D1867" s="97" t="s">
        <v>1487</v>
      </c>
      <c r="E1867" s="18">
        <v>113</v>
      </c>
    </row>
    <row r="1868" spans="1:5" x14ac:dyDescent="0.15">
      <c r="A1868" s="97" t="str">
        <f t="shared" si="29"/>
        <v>Kruger6213VT3</v>
      </c>
      <c r="B1868" s="97" t="s">
        <v>242</v>
      </c>
      <c r="C1868" s="97" t="s">
        <v>995</v>
      </c>
      <c r="D1868" s="97" t="s">
        <v>1487</v>
      </c>
      <c r="E1868" s="18">
        <v>113</v>
      </c>
    </row>
    <row r="1869" spans="1:5" x14ac:dyDescent="0.15">
      <c r="A1869" s="97" t="str">
        <f t="shared" si="29"/>
        <v>Kruger6298VT3</v>
      </c>
      <c r="B1869" s="97" t="s">
        <v>242</v>
      </c>
      <c r="C1869" s="97" t="s">
        <v>2932</v>
      </c>
      <c r="D1869" s="97" t="s">
        <v>1487</v>
      </c>
      <c r="E1869" s="18">
        <v>99</v>
      </c>
    </row>
    <row r="1870" spans="1:5" x14ac:dyDescent="0.15">
      <c r="A1870" s="97" t="str">
        <f t="shared" si="29"/>
        <v>Kruger6314TS</v>
      </c>
      <c r="B1870" s="97" t="s">
        <v>242</v>
      </c>
      <c r="C1870" s="97" t="s">
        <v>2019</v>
      </c>
      <c r="D1870" s="97" t="s">
        <v>1486</v>
      </c>
      <c r="E1870" s="18">
        <v>114</v>
      </c>
    </row>
    <row r="1871" spans="1:5" x14ac:dyDescent="0.15">
      <c r="A1871" s="97" t="str">
        <f t="shared" si="29"/>
        <v>Kruger6400TS</v>
      </c>
      <c r="B1871" s="97" t="s">
        <v>242</v>
      </c>
      <c r="C1871" s="97" t="s">
        <v>2938</v>
      </c>
      <c r="D1871" s="97" t="s">
        <v>1486</v>
      </c>
      <c r="E1871" s="18">
        <v>100</v>
      </c>
    </row>
    <row r="1872" spans="1:5" x14ac:dyDescent="0.15">
      <c r="A1872" s="97" t="str">
        <f t="shared" si="29"/>
        <v>Kruger6401VT3</v>
      </c>
      <c r="B1872" s="97" t="s">
        <v>242</v>
      </c>
      <c r="C1872" s="97" t="s">
        <v>2941</v>
      </c>
      <c r="D1872" s="97" t="s">
        <v>1487</v>
      </c>
      <c r="E1872" s="18">
        <v>101</v>
      </c>
    </row>
    <row r="1873" spans="1:5" x14ac:dyDescent="0.15">
      <c r="A1873" s="97" t="str">
        <f t="shared" si="29"/>
        <v>Kruger6405TS</v>
      </c>
      <c r="B1873" s="97" t="s">
        <v>242</v>
      </c>
      <c r="C1873" s="97" t="s">
        <v>2946</v>
      </c>
      <c r="D1873" s="97" t="s">
        <v>1486</v>
      </c>
      <c r="E1873" s="18">
        <v>105</v>
      </c>
    </row>
    <row r="1874" spans="1:5" x14ac:dyDescent="0.15">
      <c r="A1874" s="97" t="str">
        <f t="shared" si="29"/>
        <v>Kruger6411VT3</v>
      </c>
      <c r="B1874" s="97" t="s">
        <v>242</v>
      </c>
      <c r="C1874" s="97" t="s">
        <v>265</v>
      </c>
      <c r="D1874" s="97" t="s">
        <v>1487</v>
      </c>
      <c r="E1874" s="18">
        <v>111</v>
      </c>
    </row>
    <row r="1875" spans="1:5" x14ac:dyDescent="0.15">
      <c r="A1875" s="97" t="str">
        <f t="shared" si="29"/>
        <v>Kruger6412VT3</v>
      </c>
      <c r="B1875" s="97" t="s">
        <v>242</v>
      </c>
      <c r="C1875" s="97" t="s">
        <v>269</v>
      </c>
      <c r="D1875" s="97" t="s">
        <v>1487</v>
      </c>
      <c r="E1875" s="18">
        <v>112</v>
      </c>
    </row>
    <row r="1876" spans="1:5" x14ac:dyDescent="0.15">
      <c r="A1876" s="97" t="str">
        <f t="shared" si="29"/>
        <v>Kruger6412VT3</v>
      </c>
      <c r="B1876" s="97" t="s">
        <v>242</v>
      </c>
      <c r="C1876" s="97" t="s">
        <v>269</v>
      </c>
      <c r="D1876" s="97" t="s">
        <v>1487</v>
      </c>
      <c r="E1876" s="18">
        <v>112</v>
      </c>
    </row>
    <row r="1877" spans="1:5" x14ac:dyDescent="0.15">
      <c r="A1877" s="97" t="str">
        <f t="shared" si="29"/>
        <v>Kruger6413TS</v>
      </c>
      <c r="B1877" s="97" t="s">
        <v>242</v>
      </c>
      <c r="C1877" s="97" t="s">
        <v>271</v>
      </c>
      <c r="D1877" s="97" t="s">
        <v>1486</v>
      </c>
      <c r="E1877" s="18">
        <v>113</v>
      </c>
    </row>
    <row r="1878" spans="1:5" x14ac:dyDescent="0.15">
      <c r="A1878" s="97" t="str">
        <f t="shared" si="29"/>
        <v>Kruger6499VT3</v>
      </c>
      <c r="B1878" s="97" t="s">
        <v>242</v>
      </c>
      <c r="C1878" s="97" t="s">
        <v>2935</v>
      </c>
      <c r="D1878" s="97" t="s">
        <v>1487</v>
      </c>
      <c r="E1878" s="18">
        <v>99</v>
      </c>
    </row>
    <row r="1879" spans="1:5" x14ac:dyDescent="0.15">
      <c r="A1879" s="97" t="str">
        <f t="shared" si="29"/>
        <v>Kruger6503TS</v>
      </c>
      <c r="B1879" s="97" t="s">
        <v>242</v>
      </c>
      <c r="C1879" s="97" t="s">
        <v>2942</v>
      </c>
      <c r="D1879" s="97" t="s">
        <v>1486</v>
      </c>
      <c r="E1879" s="18">
        <v>102</v>
      </c>
    </row>
    <row r="1880" spans="1:5" x14ac:dyDescent="0.15">
      <c r="A1880" s="97" t="str">
        <f t="shared" si="29"/>
        <v>Kruger6517TS</v>
      </c>
      <c r="B1880" s="97" t="s">
        <v>242</v>
      </c>
      <c r="C1880" s="97" t="s">
        <v>2023</v>
      </c>
      <c r="D1880" s="97" t="s">
        <v>1486</v>
      </c>
      <c r="E1880" s="18">
        <v>116</v>
      </c>
    </row>
    <row r="1881" spans="1:5" x14ac:dyDescent="0.15">
      <c r="A1881" s="97" t="str">
        <f t="shared" si="29"/>
        <v>Kruger6603TS</v>
      </c>
      <c r="B1881" s="97" t="s">
        <v>242</v>
      </c>
      <c r="C1881" s="97" t="s">
        <v>2945</v>
      </c>
      <c r="D1881" s="97" t="s">
        <v>1486</v>
      </c>
      <c r="E1881" s="18">
        <v>103</v>
      </c>
    </row>
    <row r="1882" spans="1:5" x14ac:dyDescent="0.15">
      <c r="A1882" s="97" t="str">
        <f t="shared" si="29"/>
        <v>Kruger6606VT3</v>
      </c>
      <c r="B1882" s="97" t="s">
        <v>242</v>
      </c>
      <c r="C1882" s="97" t="s">
        <v>2950</v>
      </c>
      <c r="D1882" s="97" t="s">
        <v>1487</v>
      </c>
      <c r="E1882" s="18">
        <v>106</v>
      </c>
    </row>
    <row r="1883" spans="1:5" x14ac:dyDescent="0.15">
      <c r="A1883" s="97" t="str">
        <f t="shared" si="29"/>
        <v>Kruger6607TS</v>
      </c>
      <c r="B1883" s="97" t="s">
        <v>242</v>
      </c>
      <c r="C1883" s="97" t="s">
        <v>2955</v>
      </c>
      <c r="D1883" s="97" t="s">
        <v>1486</v>
      </c>
      <c r="E1883" s="18">
        <v>107</v>
      </c>
    </row>
    <row r="1884" spans="1:5" x14ac:dyDescent="0.15">
      <c r="A1884" s="97" t="str">
        <f t="shared" si="29"/>
        <v>Kruger6697VT3</v>
      </c>
      <c r="B1884" s="97" t="s">
        <v>242</v>
      </c>
      <c r="C1884" s="97" t="s">
        <v>2928</v>
      </c>
      <c r="D1884" s="97" t="s">
        <v>1487</v>
      </c>
      <c r="E1884" s="18">
        <v>96</v>
      </c>
    </row>
    <row r="1885" spans="1:5" x14ac:dyDescent="0.15">
      <c r="A1885" s="97" t="str">
        <f t="shared" si="29"/>
        <v>Kruger7010YG+</v>
      </c>
      <c r="B1885" s="97" t="s">
        <v>242</v>
      </c>
      <c r="C1885" s="97" t="s">
        <v>259</v>
      </c>
      <c r="D1885" s="97" t="s">
        <v>1484</v>
      </c>
      <c r="E1885" s="18">
        <v>110</v>
      </c>
    </row>
    <row r="1886" spans="1:5" x14ac:dyDescent="0.15">
      <c r="A1886" s="97" t="str">
        <f t="shared" si="29"/>
        <v>Kruger7913YG+</v>
      </c>
      <c r="B1886" s="97" t="s">
        <v>242</v>
      </c>
      <c r="C1886" s="97" t="s">
        <v>270</v>
      </c>
      <c r="D1886" s="97" t="s">
        <v>1484</v>
      </c>
      <c r="E1886" s="18">
        <v>113</v>
      </c>
    </row>
    <row r="1887" spans="1:5" x14ac:dyDescent="0.15">
      <c r="A1887" s="97" t="str">
        <f t="shared" si="29"/>
        <v>Kruger9203RR/YGCB</v>
      </c>
      <c r="B1887" s="97" t="s">
        <v>242</v>
      </c>
      <c r="C1887" s="97" t="s">
        <v>2943</v>
      </c>
      <c r="D1887" s="97" t="s">
        <v>1488</v>
      </c>
      <c r="E1887" s="18">
        <v>102</v>
      </c>
    </row>
    <row r="1888" spans="1:5" x14ac:dyDescent="0.15">
      <c r="A1888" s="97" t="str">
        <f t="shared" si="29"/>
        <v>Kruger9310RR/ GCB</v>
      </c>
      <c r="B1888" s="97" t="s">
        <v>242</v>
      </c>
      <c r="C1888" s="97" t="s">
        <v>314</v>
      </c>
      <c r="D1888" s="97" t="s">
        <v>1488</v>
      </c>
      <c r="E1888" s="18">
        <v>110</v>
      </c>
    </row>
    <row r="1889" spans="1:5" x14ac:dyDescent="0.15">
      <c r="A1889" s="97" t="str">
        <f t="shared" si="29"/>
        <v>Kruger9310TS</v>
      </c>
      <c r="B1889" s="97" t="s">
        <v>242</v>
      </c>
      <c r="C1889" s="97" t="s">
        <v>260</v>
      </c>
      <c r="D1889" s="97" t="s">
        <v>1486</v>
      </c>
      <c r="E1889" s="18">
        <v>110</v>
      </c>
    </row>
    <row r="1890" spans="1:5" x14ac:dyDescent="0.15">
      <c r="A1890" s="97" t="str">
        <f t="shared" si="29"/>
        <v>Kruger9313</v>
      </c>
      <c r="B1890" s="97" t="s">
        <v>242</v>
      </c>
      <c r="C1890" s="97" t="s">
        <v>315</v>
      </c>
      <c r="D1890" s="97" t="s">
        <v>2641</v>
      </c>
      <c r="E1890" s="18">
        <v>112</v>
      </c>
    </row>
    <row r="1891" spans="1:5" x14ac:dyDescent="0.15">
      <c r="A1891" s="97" t="str">
        <f t="shared" si="29"/>
        <v>Kruger9496</v>
      </c>
      <c r="B1891" s="97" t="s">
        <v>242</v>
      </c>
      <c r="C1891" s="97" t="s">
        <v>316</v>
      </c>
      <c r="D1891" s="97" t="s">
        <v>2641</v>
      </c>
      <c r="E1891" s="18">
        <v>95</v>
      </c>
    </row>
    <row r="1892" spans="1:5" x14ac:dyDescent="0.15">
      <c r="A1892" s="97" t="str">
        <f t="shared" si="29"/>
        <v>Kruger9496RR</v>
      </c>
      <c r="B1892" s="97" t="s">
        <v>242</v>
      </c>
      <c r="C1892" s="97" t="s">
        <v>2924</v>
      </c>
      <c r="D1892" s="97" t="s">
        <v>1786</v>
      </c>
      <c r="E1892" s="18">
        <v>95</v>
      </c>
    </row>
    <row r="1893" spans="1:5" x14ac:dyDescent="0.15">
      <c r="A1893" s="97" t="str">
        <f t="shared" si="29"/>
        <v>Kruger9496RR/YGCB</v>
      </c>
      <c r="B1893" s="97" t="s">
        <v>242</v>
      </c>
      <c r="C1893" s="97" t="s">
        <v>2925</v>
      </c>
      <c r="D1893" s="97" t="s">
        <v>1488</v>
      </c>
      <c r="E1893" s="18">
        <v>95</v>
      </c>
    </row>
    <row r="1894" spans="1:5" x14ac:dyDescent="0.15">
      <c r="A1894" s="97" t="str">
        <f t="shared" si="29"/>
        <v>Kruger9496TS</v>
      </c>
      <c r="B1894" s="97" t="s">
        <v>242</v>
      </c>
      <c r="C1894" s="97" t="s">
        <v>2926</v>
      </c>
      <c r="D1894" s="97" t="s">
        <v>1486</v>
      </c>
      <c r="E1894" s="18">
        <v>95</v>
      </c>
    </row>
    <row r="1895" spans="1:5" x14ac:dyDescent="0.15">
      <c r="A1895" s="97" t="str">
        <f t="shared" si="29"/>
        <v>Kruger9496YGCB</v>
      </c>
      <c r="B1895" s="97" t="s">
        <v>242</v>
      </c>
      <c r="C1895" s="97" t="s">
        <v>317</v>
      </c>
      <c r="D1895" s="97" t="s">
        <v>1492</v>
      </c>
      <c r="E1895" s="18">
        <v>95</v>
      </c>
    </row>
    <row r="1896" spans="1:5" x14ac:dyDescent="0.15">
      <c r="A1896" s="97" t="str">
        <f t="shared" si="29"/>
        <v>Latham5115</v>
      </c>
      <c r="B1896" s="97" t="s">
        <v>1459</v>
      </c>
      <c r="C1896" s="97" t="s">
        <v>2921</v>
      </c>
      <c r="D1896" s="97" t="s">
        <v>1488</v>
      </c>
      <c r="E1896" s="18">
        <v>101</v>
      </c>
    </row>
    <row r="1897" spans="1:5" x14ac:dyDescent="0.15">
      <c r="A1897" s="97" t="str">
        <f t="shared" si="29"/>
        <v>Latham5116</v>
      </c>
      <c r="B1897" s="97" t="s">
        <v>1459</v>
      </c>
      <c r="C1897" s="97" t="s">
        <v>2920</v>
      </c>
      <c r="D1897" s="97" t="s">
        <v>1486</v>
      </c>
      <c r="E1897" s="18">
        <v>101</v>
      </c>
    </row>
    <row r="1898" spans="1:5" x14ac:dyDescent="0.15">
      <c r="A1898" s="97" t="str">
        <f t="shared" si="29"/>
        <v>Latham5118</v>
      </c>
      <c r="B1898" s="97" t="s">
        <v>1459</v>
      </c>
      <c r="C1898" s="97" t="s">
        <v>2919</v>
      </c>
      <c r="D1898" s="97" t="s">
        <v>1487</v>
      </c>
      <c r="E1898" s="18">
        <v>101</v>
      </c>
    </row>
    <row r="1899" spans="1:5" x14ac:dyDescent="0.15">
      <c r="A1899" s="97" t="str">
        <f t="shared" si="29"/>
        <v>Latham5446</v>
      </c>
      <c r="B1899" s="97" t="s">
        <v>1459</v>
      </c>
      <c r="C1899" s="97" t="s">
        <v>2914</v>
      </c>
      <c r="D1899" s="97" t="s">
        <v>1486</v>
      </c>
      <c r="E1899" s="18">
        <v>104</v>
      </c>
    </row>
    <row r="1900" spans="1:5" x14ac:dyDescent="0.15">
      <c r="A1900" s="97" t="str">
        <f t="shared" si="29"/>
        <v>Latham5446</v>
      </c>
      <c r="B1900" s="97" t="s">
        <v>1459</v>
      </c>
      <c r="C1900" s="97" t="s">
        <v>2914</v>
      </c>
      <c r="D1900" s="97" t="s">
        <v>1486</v>
      </c>
      <c r="E1900" s="18">
        <v>104</v>
      </c>
    </row>
    <row r="1901" spans="1:5" x14ac:dyDescent="0.15">
      <c r="A1901" s="97" t="str">
        <f t="shared" si="29"/>
        <v>Latham5448</v>
      </c>
      <c r="B1901" s="97" t="s">
        <v>1459</v>
      </c>
      <c r="C1901" s="97" t="s">
        <v>996</v>
      </c>
      <c r="D1901" s="97" t="s">
        <v>1487</v>
      </c>
      <c r="E1901" s="18">
        <v>104</v>
      </c>
    </row>
    <row r="1902" spans="1:5" x14ac:dyDescent="0.15">
      <c r="A1902" s="97" t="str">
        <f t="shared" si="29"/>
        <v>Latham5536</v>
      </c>
      <c r="B1902" s="97" t="s">
        <v>1459</v>
      </c>
      <c r="C1902" s="97" t="s">
        <v>412</v>
      </c>
      <c r="D1902" s="97" t="s">
        <v>1487</v>
      </c>
      <c r="E1902" s="18">
        <v>105</v>
      </c>
    </row>
    <row r="1903" spans="1:5" x14ac:dyDescent="0.15">
      <c r="A1903" s="97" t="str">
        <f t="shared" si="29"/>
        <v>Latham5612</v>
      </c>
      <c r="B1903" s="97" t="s">
        <v>1459</v>
      </c>
      <c r="C1903" s="97" t="s">
        <v>2918</v>
      </c>
      <c r="D1903" s="97" t="s">
        <v>1786</v>
      </c>
      <c r="E1903" s="18">
        <v>106</v>
      </c>
    </row>
    <row r="1904" spans="1:5" x14ac:dyDescent="0.15">
      <c r="A1904" s="97" t="str">
        <f t="shared" si="29"/>
        <v>Latham5616</v>
      </c>
      <c r="B1904" s="97" t="s">
        <v>1459</v>
      </c>
      <c r="C1904" s="97" t="s">
        <v>2917</v>
      </c>
      <c r="D1904" s="97" t="s">
        <v>1488</v>
      </c>
      <c r="E1904" s="18">
        <v>106</v>
      </c>
    </row>
    <row r="1905" spans="1:5" x14ac:dyDescent="0.15">
      <c r="A1905" s="97" t="str">
        <f t="shared" si="29"/>
        <v>Latham5617</v>
      </c>
      <c r="B1905" s="97" t="s">
        <v>1459</v>
      </c>
      <c r="C1905" s="97" t="s">
        <v>2916</v>
      </c>
      <c r="D1905" s="97" t="s">
        <v>1486</v>
      </c>
      <c r="E1905" s="18">
        <v>106</v>
      </c>
    </row>
    <row r="1906" spans="1:5" x14ac:dyDescent="0.15">
      <c r="A1906" s="97" t="str">
        <f t="shared" si="29"/>
        <v>Latham5617</v>
      </c>
      <c r="B1906" s="97" t="s">
        <v>1459</v>
      </c>
      <c r="C1906" s="97" t="s">
        <v>2916</v>
      </c>
      <c r="D1906" s="97" t="s">
        <v>1486</v>
      </c>
      <c r="E1906" s="18">
        <v>106</v>
      </c>
    </row>
    <row r="1907" spans="1:5" x14ac:dyDescent="0.15">
      <c r="A1907" s="97" t="str">
        <f t="shared" si="29"/>
        <v>Latham5618</v>
      </c>
      <c r="B1907" s="97" t="s">
        <v>1459</v>
      </c>
      <c r="C1907" s="97" t="s">
        <v>2915</v>
      </c>
      <c r="D1907" s="97" t="s">
        <v>1487</v>
      </c>
      <c r="E1907" s="18">
        <v>106</v>
      </c>
    </row>
    <row r="1908" spans="1:5" x14ac:dyDescent="0.15">
      <c r="A1908" s="97" t="str">
        <f t="shared" si="29"/>
        <v>Latham5801</v>
      </c>
      <c r="B1908" s="97" t="s">
        <v>1459</v>
      </c>
      <c r="C1908" s="97" t="s">
        <v>2904</v>
      </c>
      <c r="D1908" s="97" t="s">
        <v>1491</v>
      </c>
      <c r="E1908" s="18">
        <v>108</v>
      </c>
    </row>
    <row r="1909" spans="1:5" x14ac:dyDescent="0.15">
      <c r="A1909" s="97" t="str">
        <f t="shared" si="29"/>
        <v>Latham5801</v>
      </c>
      <c r="B1909" s="97" t="s">
        <v>1459</v>
      </c>
      <c r="C1909" s="97" t="s">
        <v>2904</v>
      </c>
      <c r="D1909" s="97" t="s">
        <v>1491</v>
      </c>
      <c r="E1909" s="18">
        <v>108</v>
      </c>
    </row>
    <row r="1910" spans="1:5" x14ac:dyDescent="0.15">
      <c r="A1910" s="97" t="str">
        <f t="shared" si="29"/>
        <v>Latham5896</v>
      </c>
      <c r="B1910" s="97" t="s">
        <v>1459</v>
      </c>
      <c r="C1910" s="97" t="s">
        <v>997</v>
      </c>
      <c r="D1910" s="97" t="s">
        <v>1487</v>
      </c>
      <c r="E1910" s="18">
        <v>108</v>
      </c>
    </row>
    <row r="1911" spans="1:5" x14ac:dyDescent="0.15">
      <c r="A1911" s="97" t="str">
        <f t="shared" si="29"/>
        <v>Latham5999</v>
      </c>
      <c r="B1911" s="97" t="s">
        <v>1459</v>
      </c>
      <c r="C1911" s="97" t="s">
        <v>2905</v>
      </c>
      <c r="D1911" s="97" t="s">
        <v>1487</v>
      </c>
      <c r="E1911" s="18">
        <v>109</v>
      </c>
    </row>
    <row r="1912" spans="1:5" x14ac:dyDescent="0.15">
      <c r="A1912" s="97" t="str">
        <f t="shared" si="29"/>
        <v>Latham6010</v>
      </c>
      <c r="B1912" s="97" t="s">
        <v>1459</v>
      </c>
      <c r="C1912" s="97" t="s">
        <v>2908</v>
      </c>
      <c r="D1912" s="97" t="s">
        <v>1492</v>
      </c>
      <c r="E1912" s="18">
        <v>110</v>
      </c>
    </row>
    <row r="1913" spans="1:5" x14ac:dyDescent="0.15">
      <c r="A1913" s="97" t="str">
        <f t="shared" si="29"/>
        <v>Latham6010</v>
      </c>
      <c r="B1913" s="97" t="s">
        <v>1459</v>
      </c>
      <c r="C1913" s="97" t="s">
        <v>2908</v>
      </c>
      <c r="D1913" s="97" t="s">
        <v>1492</v>
      </c>
      <c r="E1913" s="18">
        <v>110</v>
      </c>
    </row>
    <row r="1914" spans="1:5" x14ac:dyDescent="0.15">
      <c r="A1914" s="97" t="str">
        <f t="shared" si="29"/>
        <v>Latham6012</v>
      </c>
      <c r="B1914" s="97" t="s">
        <v>1459</v>
      </c>
      <c r="C1914" s="97" t="s">
        <v>2909</v>
      </c>
      <c r="D1914" s="97" t="s">
        <v>1786</v>
      </c>
      <c r="E1914" s="18">
        <v>110</v>
      </c>
    </row>
    <row r="1915" spans="1:5" x14ac:dyDescent="0.15">
      <c r="A1915" s="97" t="str">
        <f t="shared" si="29"/>
        <v>Latham6013</v>
      </c>
      <c r="B1915" s="97" t="s">
        <v>1459</v>
      </c>
      <c r="C1915" s="97" t="s">
        <v>2907</v>
      </c>
      <c r="D1915" s="97" t="s">
        <v>1488</v>
      </c>
      <c r="E1915" s="18">
        <v>110</v>
      </c>
    </row>
    <row r="1916" spans="1:5" x14ac:dyDescent="0.15">
      <c r="A1916" s="97" t="str">
        <f t="shared" si="29"/>
        <v>Latham6014</v>
      </c>
      <c r="B1916" s="97" t="s">
        <v>1459</v>
      </c>
      <c r="C1916" s="97" t="s">
        <v>128</v>
      </c>
      <c r="D1916" s="97" t="s">
        <v>1490</v>
      </c>
      <c r="E1916" s="18">
        <v>110</v>
      </c>
    </row>
    <row r="1917" spans="1:5" x14ac:dyDescent="0.15">
      <c r="A1917" s="97" t="str">
        <f t="shared" si="29"/>
        <v>Latham6018</v>
      </c>
      <c r="B1917" s="97" t="s">
        <v>1459</v>
      </c>
      <c r="C1917" s="97" t="s">
        <v>2906</v>
      </c>
      <c r="D1917" s="97" t="s">
        <v>1487</v>
      </c>
      <c r="E1917" s="18">
        <v>110</v>
      </c>
    </row>
    <row r="1918" spans="1:5" x14ac:dyDescent="0.15">
      <c r="A1918" s="97" t="str">
        <f t="shared" si="29"/>
        <v>Latham6061</v>
      </c>
      <c r="B1918" s="97" t="s">
        <v>1459</v>
      </c>
      <c r="C1918" s="97" t="s">
        <v>2913</v>
      </c>
      <c r="D1918" s="97" t="s">
        <v>1492</v>
      </c>
      <c r="E1918" s="18">
        <v>110</v>
      </c>
    </row>
    <row r="1919" spans="1:5" x14ac:dyDescent="0.15">
      <c r="A1919" s="97" t="str">
        <f t="shared" si="29"/>
        <v>Latham6063</v>
      </c>
      <c r="B1919" s="97" t="s">
        <v>1459</v>
      </c>
      <c r="C1919" s="97" t="s">
        <v>2912</v>
      </c>
      <c r="D1919" s="97" t="s">
        <v>1488</v>
      </c>
      <c r="E1919" s="18">
        <v>110</v>
      </c>
    </row>
    <row r="1920" spans="1:5" x14ac:dyDescent="0.15">
      <c r="A1920" s="97" t="str">
        <f t="shared" si="29"/>
        <v>Latham6064</v>
      </c>
      <c r="B1920" s="97" t="s">
        <v>1459</v>
      </c>
      <c r="C1920" s="97" t="s">
        <v>2911</v>
      </c>
      <c r="D1920" s="97" t="s">
        <v>1484</v>
      </c>
      <c r="E1920" s="18">
        <v>110</v>
      </c>
    </row>
    <row r="1921" spans="1:5" x14ac:dyDescent="0.15">
      <c r="A1921" s="97" t="str">
        <f t="shared" si="29"/>
        <v>Latham6067</v>
      </c>
      <c r="B1921" s="97" t="s">
        <v>1459</v>
      </c>
      <c r="C1921" s="97" t="s">
        <v>2294</v>
      </c>
      <c r="D1921" s="97" t="s">
        <v>1486</v>
      </c>
      <c r="E1921" s="18">
        <v>110</v>
      </c>
    </row>
    <row r="1922" spans="1:5" x14ac:dyDescent="0.15">
      <c r="A1922" s="97" t="str">
        <f t="shared" ref="A1922:A1985" si="30">B1922&amp;C1922</f>
        <v>Latham6067</v>
      </c>
      <c r="B1922" s="97" t="s">
        <v>1459</v>
      </c>
      <c r="C1922" s="97" t="s">
        <v>2294</v>
      </c>
      <c r="D1922" s="97" t="s">
        <v>1486</v>
      </c>
      <c r="E1922" s="18">
        <v>110</v>
      </c>
    </row>
    <row r="1923" spans="1:5" x14ac:dyDescent="0.15">
      <c r="A1923" s="97" t="str">
        <f t="shared" si="30"/>
        <v>Latham6068</v>
      </c>
      <c r="B1923" s="97" t="s">
        <v>1459</v>
      </c>
      <c r="C1923" s="97" t="s">
        <v>2910</v>
      </c>
      <c r="D1923" s="97" t="s">
        <v>1487</v>
      </c>
      <c r="E1923" s="18">
        <v>110</v>
      </c>
    </row>
    <row r="1924" spans="1:5" x14ac:dyDescent="0.15">
      <c r="A1924" s="97" t="str">
        <f t="shared" si="30"/>
        <v>Latham6098</v>
      </c>
      <c r="B1924" s="97" t="s">
        <v>1459</v>
      </c>
      <c r="C1924" s="97" t="s">
        <v>2295</v>
      </c>
      <c r="D1924" s="97" t="s">
        <v>1487</v>
      </c>
      <c r="E1924" s="18">
        <v>110</v>
      </c>
    </row>
    <row r="1925" spans="1:5" x14ac:dyDescent="0.15">
      <c r="A1925" s="97" t="str">
        <f t="shared" si="30"/>
        <v>Latham6178</v>
      </c>
      <c r="B1925" s="97" t="s">
        <v>1459</v>
      </c>
      <c r="C1925" s="97" t="s">
        <v>2296</v>
      </c>
      <c r="D1925" s="97" t="s">
        <v>1487</v>
      </c>
      <c r="E1925" s="18">
        <v>111</v>
      </c>
    </row>
    <row r="1926" spans="1:5" x14ac:dyDescent="0.15">
      <c r="A1926" s="97" t="str">
        <f t="shared" si="30"/>
        <v>Latham6248</v>
      </c>
      <c r="B1926" s="97" t="s">
        <v>1459</v>
      </c>
      <c r="C1926" s="97" t="s">
        <v>998</v>
      </c>
      <c r="D1926" s="97" t="s">
        <v>1487</v>
      </c>
      <c r="E1926" s="18">
        <v>112</v>
      </c>
    </row>
    <row r="1927" spans="1:5" x14ac:dyDescent="0.15">
      <c r="A1927" s="97" t="str">
        <f t="shared" si="30"/>
        <v>Legend9535Conv</v>
      </c>
      <c r="B1927" s="97" t="s">
        <v>413</v>
      </c>
      <c r="C1927" s="97" t="s">
        <v>414</v>
      </c>
      <c r="D1927" s="97" t="s">
        <v>2641</v>
      </c>
      <c r="E1927" s="18">
        <v>105</v>
      </c>
    </row>
    <row r="1928" spans="1:5" x14ac:dyDescent="0.15">
      <c r="A1928" s="97" t="str">
        <f t="shared" si="30"/>
        <v>Legend9535RRYG+</v>
      </c>
      <c r="B1928" s="97" t="s">
        <v>413</v>
      </c>
      <c r="C1928" s="97" t="s">
        <v>415</v>
      </c>
      <c r="D1928" s="97" t="s">
        <v>1486</v>
      </c>
      <c r="E1928" s="18">
        <v>105</v>
      </c>
    </row>
    <row r="1929" spans="1:5" x14ac:dyDescent="0.15">
      <c r="A1929" s="97" t="str">
        <f t="shared" si="30"/>
        <v>Lewis808RR2</v>
      </c>
      <c r="B1929" s="97" t="s">
        <v>3267</v>
      </c>
      <c r="C1929" s="97" t="s">
        <v>318</v>
      </c>
      <c r="D1929" s="97" t="s">
        <v>1786</v>
      </c>
      <c r="E1929" s="18">
        <v>108</v>
      </c>
    </row>
    <row r="1930" spans="1:5" x14ac:dyDescent="0.15">
      <c r="A1930" s="97" t="str">
        <f t="shared" si="30"/>
        <v>Lewis808VT3</v>
      </c>
      <c r="B1930" s="97" t="s">
        <v>3267</v>
      </c>
      <c r="C1930" s="97" t="s">
        <v>319</v>
      </c>
      <c r="D1930" s="97" t="s">
        <v>1487</v>
      </c>
      <c r="E1930" s="18">
        <v>108</v>
      </c>
    </row>
    <row r="1931" spans="1:5" x14ac:dyDescent="0.15">
      <c r="A1931" s="97" t="str">
        <f t="shared" si="30"/>
        <v>Lewis809VT3</v>
      </c>
      <c r="B1931" s="97" t="s">
        <v>3267</v>
      </c>
      <c r="C1931" s="97" t="s">
        <v>320</v>
      </c>
      <c r="D1931" s="97" t="s">
        <v>1487</v>
      </c>
      <c r="E1931" s="18">
        <v>109</v>
      </c>
    </row>
    <row r="1932" spans="1:5" x14ac:dyDescent="0.15">
      <c r="A1932" s="97" t="str">
        <f t="shared" si="30"/>
        <v>Lewis810</v>
      </c>
      <c r="B1932" s="97" t="s">
        <v>3267</v>
      </c>
      <c r="C1932" s="97" t="s">
        <v>999</v>
      </c>
      <c r="D1932" s="97" t="s">
        <v>1487</v>
      </c>
      <c r="E1932" s="18">
        <v>110</v>
      </c>
    </row>
    <row r="1933" spans="1:5" x14ac:dyDescent="0.15">
      <c r="A1933" s="97" t="str">
        <f t="shared" si="30"/>
        <v>Lewis810VT3</v>
      </c>
      <c r="B1933" s="97" t="s">
        <v>3267</v>
      </c>
      <c r="C1933" s="97" t="s">
        <v>321</v>
      </c>
      <c r="D1933" s="97" t="s">
        <v>1487</v>
      </c>
      <c r="E1933" s="18">
        <v>110</v>
      </c>
    </row>
    <row r="1934" spans="1:5" x14ac:dyDescent="0.15">
      <c r="A1934" s="97" t="str">
        <f t="shared" si="30"/>
        <v>Lewis811RR2</v>
      </c>
      <c r="B1934" s="97" t="s">
        <v>3267</v>
      </c>
      <c r="C1934" s="97" t="s">
        <v>322</v>
      </c>
      <c r="D1934" s="97" t="s">
        <v>1786</v>
      </c>
      <c r="E1934" s="18">
        <v>111</v>
      </c>
    </row>
    <row r="1935" spans="1:5" x14ac:dyDescent="0.15">
      <c r="A1935" s="97" t="str">
        <f t="shared" si="30"/>
        <v>Lewis811YGPL/RR2</v>
      </c>
      <c r="B1935" s="97" t="s">
        <v>3267</v>
      </c>
      <c r="C1935" s="97" t="s">
        <v>323</v>
      </c>
      <c r="D1935" s="97" t="s">
        <v>1486</v>
      </c>
      <c r="E1935" s="18">
        <v>111</v>
      </c>
    </row>
    <row r="1936" spans="1:5" x14ac:dyDescent="0.15">
      <c r="A1936" s="97" t="str">
        <f t="shared" si="30"/>
        <v>Lewis812RR2</v>
      </c>
      <c r="B1936" s="97" t="s">
        <v>3267</v>
      </c>
      <c r="C1936" s="97" t="s">
        <v>324</v>
      </c>
      <c r="D1936" s="97" t="s">
        <v>1786</v>
      </c>
      <c r="E1936" s="18">
        <v>112</v>
      </c>
    </row>
    <row r="1937" spans="1:5" x14ac:dyDescent="0.15">
      <c r="A1937" s="97" t="str">
        <f t="shared" si="30"/>
        <v>Lewis812VT3</v>
      </c>
      <c r="B1937" s="97" t="s">
        <v>3267</v>
      </c>
      <c r="C1937" s="97" t="s">
        <v>325</v>
      </c>
      <c r="D1937" s="97" t="s">
        <v>1487</v>
      </c>
      <c r="E1937" s="18">
        <v>112</v>
      </c>
    </row>
    <row r="1938" spans="1:5" x14ac:dyDescent="0.15">
      <c r="A1938" s="97" t="str">
        <f t="shared" si="30"/>
        <v>Lewis812VT3</v>
      </c>
      <c r="B1938" s="97" t="s">
        <v>3267</v>
      </c>
      <c r="C1938" s="97" t="s">
        <v>325</v>
      </c>
      <c r="D1938" s="97" t="s">
        <v>1487</v>
      </c>
      <c r="E1938" s="18">
        <v>112</v>
      </c>
    </row>
    <row r="1939" spans="1:5" x14ac:dyDescent="0.15">
      <c r="A1939" s="97" t="str">
        <f t="shared" si="30"/>
        <v>Lewis813</v>
      </c>
      <c r="B1939" s="97" t="s">
        <v>3267</v>
      </c>
      <c r="C1939" s="97" t="s">
        <v>1000</v>
      </c>
      <c r="D1939" s="97" t="s">
        <v>1487</v>
      </c>
      <c r="E1939" s="18">
        <v>113</v>
      </c>
    </row>
    <row r="1940" spans="1:5" x14ac:dyDescent="0.15">
      <c r="A1940" s="97" t="str">
        <f t="shared" si="30"/>
        <v>Lewis813VT3</v>
      </c>
      <c r="B1940" s="97" t="s">
        <v>3267</v>
      </c>
      <c r="C1940" s="97" t="s">
        <v>326</v>
      </c>
      <c r="D1940" s="97" t="s">
        <v>1487</v>
      </c>
      <c r="E1940" s="18">
        <v>113</v>
      </c>
    </row>
    <row r="1941" spans="1:5" x14ac:dyDescent="0.15">
      <c r="A1941" s="97" t="str">
        <f t="shared" si="30"/>
        <v>Lewis815VT3</v>
      </c>
      <c r="B1941" s="97" t="s">
        <v>3267</v>
      </c>
      <c r="C1941" s="97" t="s">
        <v>327</v>
      </c>
      <c r="D1941" s="97" t="s">
        <v>1487</v>
      </c>
      <c r="E1941" s="18">
        <v>115</v>
      </c>
    </row>
    <row r="1942" spans="1:5" x14ac:dyDescent="0.15">
      <c r="A1942" s="97" t="str">
        <f t="shared" si="30"/>
        <v>Lewis914VT3</v>
      </c>
      <c r="B1942" s="97" t="s">
        <v>3267</v>
      </c>
      <c r="C1942" s="97" t="s">
        <v>1001</v>
      </c>
      <c r="D1942" s="97" t="s">
        <v>1487</v>
      </c>
      <c r="E1942" s="18">
        <v>114</v>
      </c>
    </row>
    <row r="1943" spans="1:5" x14ac:dyDescent="0.15">
      <c r="A1943" s="97" t="str">
        <f t="shared" si="30"/>
        <v>Lewis914VT3</v>
      </c>
      <c r="B1943" s="97" t="s">
        <v>3267</v>
      </c>
      <c r="C1943" s="97" t="s">
        <v>1001</v>
      </c>
      <c r="D1943" s="97" t="s">
        <v>1487</v>
      </c>
      <c r="E1943" s="18">
        <v>114</v>
      </c>
    </row>
    <row r="1944" spans="1:5" x14ac:dyDescent="0.15">
      <c r="A1944" s="97" t="str">
        <f t="shared" si="30"/>
        <v>LG2469VT3</v>
      </c>
      <c r="B1944" s="97" t="s">
        <v>3106</v>
      </c>
      <c r="C1944" s="97" t="s">
        <v>3107</v>
      </c>
      <c r="D1944" s="97" t="s">
        <v>1487</v>
      </c>
      <c r="E1944" s="18">
        <v>98</v>
      </c>
    </row>
    <row r="1945" spans="1:5" x14ac:dyDescent="0.15">
      <c r="A1945" s="97" t="str">
        <f t="shared" si="30"/>
        <v>LG2477VT3</v>
      </c>
      <c r="B1945" s="97" t="s">
        <v>3106</v>
      </c>
      <c r="C1945" s="97" t="s">
        <v>3109</v>
      </c>
      <c r="D1945" s="97" t="s">
        <v>1487</v>
      </c>
      <c r="E1945" s="18">
        <v>100</v>
      </c>
    </row>
    <row r="1946" spans="1:5" x14ac:dyDescent="0.15">
      <c r="A1946" s="97" t="str">
        <f t="shared" si="30"/>
        <v>LG2496VT3</v>
      </c>
      <c r="B1946" s="97" t="s">
        <v>3106</v>
      </c>
      <c r="C1946" s="97" t="s">
        <v>3112</v>
      </c>
      <c r="D1946" s="97" t="s">
        <v>1487</v>
      </c>
      <c r="E1946" s="18">
        <v>100</v>
      </c>
    </row>
    <row r="1947" spans="1:5" x14ac:dyDescent="0.15">
      <c r="A1947" s="97" t="str">
        <f t="shared" si="30"/>
        <v>LG2507VT3</v>
      </c>
      <c r="B1947" s="97" t="s">
        <v>3106</v>
      </c>
      <c r="C1947" s="97" t="s">
        <v>3111</v>
      </c>
      <c r="D1947" s="97" t="s">
        <v>1487</v>
      </c>
      <c r="E1947" s="18">
        <v>101</v>
      </c>
    </row>
    <row r="1948" spans="1:5" x14ac:dyDescent="0.15">
      <c r="A1948" s="97" t="str">
        <f t="shared" si="30"/>
        <v>LG2514VT3</v>
      </c>
      <c r="B1948" s="97" t="s">
        <v>3106</v>
      </c>
      <c r="C1948" s="97" t="s">
        <v>3118</v>
      </c>
      <c r="D1948" s="97" t="s">
        <v>1487</v>
      </c>
      <c r="E1948" s="18">
        <v>103</v>
      </c>
    </row>
    <row r="1949" spans="1:5" x14ac:dyDescent="0.15">
      <c r="A1949" s="97" t="str">
        <f t="shared" si="30"/>
        <v>LG2532BtRR</v>
      </c>
      <c r="B1949" s="97" t="s">
        <v>3106</v>
      </c>
      <c r="C1949" s="97" t="s">
        <v>120</v>
      </c>
      <c r="D1949" s="97" t="s">
        <v>1488</v>
      </c>
      <c r="E1949" s="18">
        <v>106</v>
      </c>
    </row>
    <row r="1950" spans="1:5" x14ac:dyDescent="0.15">
      <c r="A1950" s="97" t="str">
        <f t="shared" si="30"/>
        <v>LG2532RR</v>
      </c>
      <c r="B1950" s="97" t="s">
        <v>3106</v>
      </c>
      <c r="C1950" s="97" t="s">
        <v>1646</v>
      </c>
      <c r="D1950" s="97" t="s">
        <v>1786</v>
      </c>
      <c r="E1950" s="18">
        <v>106</v>
      </c>
    </row>
    <row r="1951" spans="1:5" x14ac:dyDescent="0.15">
      <c r="A1951" s="97" t="str">
        <f t="shared" si="30"/>
        <v>LG2532VT3</v>
      </c>
      <c r="B1951" s="97" t="s">
        <v>3106</v>
      </c>
      <c r="C1951" s="97" t="s">
        <v>3121</v>
      </c>
      <c r="D1951" s="97" t="s">
        <v>1487</v>
      </c>
      <c r="E1951" s="18">
        <v>106</v>
      </c>
    </row>
    <row r="1952" spans="1:5" x14ac:dyDescent="0.15">
      <c r="A1952" s="97" t="str">
        <f t="shared" si="30"/>
        <v>LG2540</v>
      </c>
      <c r="B1952" s="97" t="s">
        <v>3106</v>
      </c>
      <c r="C1952" s="97" t="s">
        <v>2014</v>
      </c>
      <c r="D1952" s="97" t="s">
        <v>2641</v>
      </c>
      <c r="E1952" s="18">
        <v>108</v>
      </c>
    </row>
    <row r="1953" spans="1:5" x14ac:dyDescent="0.15">
      <c r="A1953" s="97" t="str">
        <f t="shared" si="30"/>
        <v>LG2540Bt</v>
      </c>
      <c r="B1953" s="97" t="s">
        <v>3106</v>
      </c>
      <c r="C1953" s="97" t="s">
        <v>127</v>
      </c>
      <c r="D1953" s="97" t="s">
        <v>1492</v>
      </c>
      <c r="E1953" s="18">
        <v>108</v>
      </c>
    </row>
    <row r="1954" spans="1:5" x14ac:dyDescent="0.15">
      <c r="A1954" s="97" t="str">
        <f t="shared" si="30"/>
        <v>LG2540BtCL</v>
      </c>
      <c r="B1954" s="97" t="s">
        <v>3106</v>
      </c>
      <c r="C1954" s="97" t="s">
        <v>123</v>
      </c>
      <c r="D1954" s="97" t="s">
        <v>247</v>
      </c>
      <c r="E1954" s="18">
        <v>108</v>
      </c>
    </row>
    <row r="1955" spans="1:5" x14ac:dyDescent="0.15">
      <c r="A1955" s="97" t="str">
        <f t="shared" si="30"/>
        <v>LG2540BtRR</v>
      </c>
      <c r="B1955" s="97" t="s">
        <v>3106</v>
      </c>
      <c r="C1955" s="97" t="s">
        <v>121</v>
      </c>
      <c r="D1955" s="97" t="s">
        <v>1488</v>
      </c>
      <c r="E1955" s="18">
        <v>108</v>
      </c>
    </row>
    <row r="1956" spans="1:5" x14ac:dyDescent="0.15">
      <c r="A1956" s="97" t="str">
        <f t="shared" si="30"/>
        <v>LG2540BtRW</v>
      </c>
      <c r="B1956" s="97" t="s">
        <v>3106</v>
      </c>
      <c r="C1956" s="97" t="s">
        <v>2017</v>
      </c>
      <c r="D1956" s="97" t="s">
        <v>1484</v>
      </c>
      <c r="E1956" s="18">
        <v>108</v>
      </c>
    </row>
    <row r="1957" spans="1:5" x14ac:dyDescent="0.15">
      <c r="A1957" s="97" t="str">
        <f t="shared" si="30"/>
        <v>LG2540BtRWRR</v>
      </c>
      <c r="B1957" s="97" t="s">
        <v>3106</v>
      </c>
      <c r="C1957" s="97" t="s">
        <v>2015</v>
      </c>
      <c r="D1957" s="97" t="s">
        <v>1486</v>
      </c>
      <c r="E1957" s="18">
        <v>108</v>
      </c>
    </row>
    <row r="1958" spans="1:5" x14ac:dyDescent="0.15">
      <c r="A1958" s="97" t="str">
        <f t="shared" si="30"/>
        <v>LG2540CL</v>
      </c>
      <c r="B1958" s="97" t="s">
        <v>3106</v>
      </c>
      <c r="C1958" s="97" t="s">
        <v>1398</v>
      </c>
      <c r="D1958" s="97" t="s">
        <v>1383</v>
      </c>
      <c r="E1958" s="18">
        <v>108</v>
      </c>
    </row>
    <row r="1959" spans="1:5" x14ac:dyDescent="0.15">
      <c r="A1959" s="97" t="str">
        <f t="shared" si="30"/>
        <v>LG2540LL</v>
      </c>
      <c r="B1959" s="97" t="s">
        <v>3106</v>
      </c>
      <c r="C1959" s="97" t="s">
        <v>1648</v>
      </c>
      <c r="D1959" s="97" t="s">
        <v>1787</v>
      </c>
      <c r="E1959" s="18">
        <v>108</v>
      </c>
    </row>
    <row r="1960" spans="1:5" x14ac:dyDescent="0.15">
      <c r="A1960" s="97" t="str">
        <f t="shared" si="30"/>
        <v>LG2540RR</v>
      </c>
      <c r="B1960" s="97" t="s">
        <v>3106</v>
      </c>
      <c r="C1960" s="97" t="s">
        <v>1647</v>
      </c>
      <c r="D1960" s="97" t="s">
        <v>1786</v>
      </c>
      <c r="E1960" s="18">
        <v>108</v>
      </c>
    </row>
    <row r="1961" spans="1:5" x14ac:dyDescent="0.15">
      <c r="A1961" s="97" t="str">
        <f t="shared" si="30"/>
        <v>LG2540RW</v>
      </c>
      <c r="B1961" s="97" t="s">
        <v>3106</v>
      </c>
      <c r="C1961" s="97" t="s">
        <v>2026</v>
      </c>
      <c r="D1961" s="97" t="s">
        <v>1364</v>
      </c>
      <c r="E1961" s="18">
        <v>108</v>
      </c>
    </row>
    <row r="1962" spans="1:5" x14ac:dyDescent="0.15">
      <c r="A1962" s="97" t="str">
        <f t="shared" si="30"/>
        <v>LG2540RWRR</v>
      </c>
      <c r="B1962" s="97" t="s">
        <v>3106</v>
      </c>
      <c r="C1962" s="97" t="s">
        <v>2025</v>
      </c>
      <c r="D1962" s="97" t="s">
        <v>1489</v>
      </c>
      <c r="E1962" s="18">
        <v>108</v>
      </c>
    </row>
    <row r="1963" spans="1:5" x14ac:dyDescent="0.15">
      <c r="A1963" s="97" t="str">
        <f t="shared" si="30"/>
        <v>LG2540VT3</v>
      </c>
      <c r="B1963" s="97" t="s">
        <v>3106</v>
      </c>
      <c r="C1963" s="97" t="s">
        <v>3123</v>
      </c>
      <c r="D1963" s="97" t="s">
        <v>1487</v>
      </c>
      <c r="E1963" s="18">
        <v>108</v>
      </c>
    </row>
    <row r="1964" spans="1:5" x14ac:dyDescent="0.15">
      <c r="A1964" s="97" t="str">
        <f t="shared" si="30"/>
        <v>LG2545Bt</v>
      </c>
      <c r="B1964" s="97" t="s">
        <v>3106</v>
      </c>
      <c r="C1964" s="97" t="s">
        <v>124</v>
      </c>
      <c r="D1964" s="97" t="s">
        <v>1492</v>
      </c>
      <c r="E1964" s="18">
        <v>107</v>
      </c>
    </row>
    <row r="1965" spans="1:5" x14ac:dyDescent="0.15">
      <c r="A1965" s="97" t="str">
        <f t="shared" si="30"/>
        <v>LG2545BtRR</v>
      </c>
      <c r="B1965" s="97" t="s">
        <v>3106</v>
      </c>
      <c r="C1965" s="97" t="s">
        <v>116</v>
      </c>
      <c r="D1965" s="97" t="s">
        <v>1488</v>
      </c>
      <c r="E1965" s="18">
        <v>107</v>
      </c>
    </row>
    <row r="1966" spans="1:5" x14ac:dyDescent="0.15">
      <c r="A1966" s="97" t="str">
        <f t="shared" si="30"/>
        <v>LG2545BtRW</v>
      </c>
      <c r="B1966" s="97" t="s">
        <v>3106</v>
      </c>
      <c r="C1966" s="97" t="s">
        <v>2016</v>
      </c>
      <c r="D1966" s="97" t="s">
        <v>1484</v>
      </c>
      <c r="E1966" s="18">
        <v>107</v>
      </c>
    </row>
    <row r="1967" spans="1:5" x14ac:dyDescent="0.15">
      <c r="A1967" s="97" t="str">
        <f t="shared" si="30"/>
        <v>LG2545RWRR</v>
      </c>
      <c r="B1967" s="97" t="s">
        <v>3106</v>
      </c>
      <c r="C1967" s="97" t="s">
        <v>3124</v>
      </c>
      <c r="D1967" s="97" t="s">
        <v>1489</v>
      </c>
      <c r="E1967" s="18">
        <v>107</v>
      </c>
    </row>
    <row r="1968" spans="1:5" x14ac:dyDescent="0.15">
      <c r="A1968" s="97" t="str">
        <f t="shared" si="30"/>
        <v>LG2545VT3</v>
      </c>
      <c r="B1968" s="97" t="s">
        <v>3106</v>
      </c>
      <c r="C1968" s="97" t="s">
        <v>3113</v>
      </c>
      <c r="D1968" s="97" t="s">
        <v>1487</v>
      </c>
      <c r="E1968" s="18">
        <v>107</v>
      </c>
    </row>
    <row r="1969" spans="1:5" x14ac:dyDescent="0.15">
      <c r="A1969" s="97" t="str">
        <f t="shared" si="30"/>
        <v>LG2552VT3</v>
      </c>
      <c r="B1969" s="97" t="s">
        <v>3106</v>
      </c>
      <c r="C1969" s="97" t="s">
        <v>3119</v>
      </c>
      <c r="D1969" s="97" t="s">
        <v>1487</v>
      </c>
      <c r="E1969" s="18">
        <v>110</v>
      </c>
    </row>
    <row r="1970" spans="1:5" x14ac:dyDescent="0.15">
      <c r="A1970" s="97" t="str">
        <f t="shared" si="30"/>
        <v>LG2555VT3</v>
      </c>
      <c r="B1970" s="97" t="s">
        <v>3106</v>
      </c>
      <c r="C1970" s="97" t="s">
        <v>328</v>
      </c>
      <c r="D1970" s="97" t="s">
        <v>1487</v>
      </c>
      <c r="E1970" s="18">
        <v>110</v>
      </c>
    </row>
    <row r="1971" spans="1:5" x14ac:dyDescent="0.15">
      <c r="A1971" s="97" t="str">
        <f t="shared" si="30"/>
        <v>LG2590VT3</v>
      </c>
      <c r="B1971" s="97" t="s">
        <v>3106</v>
      </c>
      <c r="C1971" s="97" t="s">
        <v>3122</v>
      </c>
      <c r="D1971" s="97" t="s">
        <v>1487</v>
      </c>
      <c r="E1971" s="18">
        <v>111</v>
      </c>
    </row>
    <row r="1972" spans="1:5" x14ac:dyDescent="0.15">
      <c r="A1972" s="97" t="str">
        <f t="shared" si="30"/>
        <v>LG2597VT3</v>
      </c>
      <c r="B1972" s="97" t="s">
        <v>3106</v>
      </c>
      <c r="C1972" s="97" t="s">
        <v>3108</v>
      </c>
      <c r="D1972" s="97" t="s">
        <v>1487</v>
      </c>
      <c r="E1972" s="18">
        <v>112</v>
      </c>
    </row>
    <row r="1973" spans="1:5" x14ac:dyDescent="0.15">
      <c r="A1973" s="97" t="str">
        <f t="shared" si="30"/>
        <v>LG2605BtRR</v>
      </c>
      <c r="B1973" s="97" t="s">
        <v>3106</v>
      </c>
      <c r="C1973" s="97" t="s">
        <v>118</v>
      </c>
      <c r="D1973" s="97" t="s">
        <v>1488</v>
      </c>
      <c r="E1973" s="18">
        <v>112</v>
      </c>
    </row>
    <row r="1974" spans="1:5" x14ac:dyDescent="0.15">
      <c r="A1974" s="97" t="str">
        <f t="shared" si="30"/>
        <v>LG2605RR</v>
      </c>
      <c r="B1974" s="97" t="s">
        <v>3106</v>
      </c>
      <c r="C1974" s="97" t="s">
        <v>2027</v>
      </c>
      <c r="D1974" s="97" t="s">
        <v>1786</v>
      </c>
      <c r="E1974" s="18">
        <v>112</v>
      </c>
    </row>
    <row r="1975" spans="1:5" x14ac:dyDescent="0.15">
      <c r="A1975" s="97" t="str">
        <f t="shared" si="30"/>
        <v>LG2605VT3</v>
      </c>
      <c r="B1975" s="97" t="s">
        <v>3106</v>
      </c>
      <c r="C1975" s="97" t="s">
        <v>3116</v>
      </c>
      <c r="D1975" s="97" t="s">
        <v>1487</v>
      </c>
      <c r="E1975" s="18">
        <v>112</v>
      </c>
    </row>
    <row r="1976" spans="1:5" x14ac:dyDescent="0.15">
      <c r="A1976" s="97" t="str">
        <f t="shared" si="30"/>
        <v>LG2614VT3</v>
      </c>
      <c r="B1976" s="97" t="s">
        <v>3106</v>
      </c>
      <c r="C1976" s="97" t="s">
        <v>3117</v>
      </c>
      <c r="D1976" s="97" t="s">
        <v>1487</v>
      </c>
      <c r="E1976" s="18">
        <v>112</v>
      </c>
    </row>
    <row r="1977" spans="1:5" x14ac:dyDescent="0.15">
      <c r="A1977" s="97" t="str">
        <f t="shared" si="30"/>
        <v>LG2620VT3</v>
      </c>
      <c r="B1977" s="97" t="s">
        <v>3106</v>
      </c>
      <c r="C1977" s="97" t="s">
        <v>329</v>
      </c>
      <c r="D1977" s="97" t="s">
        <v>1487</v>
      </c>
      <c r="E1977" s="18">
        <v>113</v>
      </c>
    </row>
    <row r="1978" spans="1:5" x14ac:dyDescent="0.15">
      <c r="A1978" s="97" t="str">
        <f t="shared" si="30"/>
        <v>LG2625</v>
      </c>
      <c r="B1978" s="97" t="s">
        <v>3106</v>
      </c>
      <c r="C1978" s="97" t="s">
        <v>3115</v>
      </c>
      <c r="D1978" s="97" t="s">
        <v>2641</v>
      </c>
      <c r="E1978" s="18">
        <v>114</v>
      </c>
    </row>
    <row r="1979" spans="1:5" x14ac:dyDescent="0.15">
      <c r="A1979" s="97" t="str">
        <f t="shared" si="30"/>
        <v>LG2625Bt</v>
      </c>
      <c r="B1979" s="97" t="s">
        <v>3106</v>
      </c>
      <c r="C1979" s="97" t="s">
        <v>125</v>
      </c>
      <c r="D1979" s="97" t="s">
        <v>1492</v>
      </c>
      <c r="E1979" s="18">
        <v>114</v>
      </c>
    </row>
    <row r="1980" spans="1:5" x14ac:dyDescent="0.15">
      <c r="A1980" s="97" t="str">
        <f t="shared" si="30"/>
        <v>LG2625BtRR</v>
      </c>
      <c r="B1980" s="97" t="s">
        <v>3106</v>
      </c>
      <c r="C1980" s="97" t="s">
        <v>117</v>
      </c>
      <c r="D1980" s="97" t="s">
        <v>1488</v>
      </c>
      <c r="E1980" s="18">
        <v>114</v>
      </c>
    </row>
    <row r="1981" spans="1:5" x14ac:dyDescent="0.15">
      <c r="A1981" s="97" t="str">
        <f t="shared" si="30"/>
        <v>LG2625RWRR</v>
      </c>
      <c r="B1981" s="97" t="s">
        <v>3106</v>
      </c>
      <c r="C1981" s="97" t="s">
        <v>3125</v>
      </c>
      <c r="D1981" s="97" t="s">
        <v>1489</v>
      </c>
      <c r="E1981" s="18">
        <v>114</v>
      </c>
    </row>
    <row r="1982" spans="1:5" x14ac:dyDescent="0.15">
      <c r="A1982" s="97" t="str">
        <f t="shared" si="30"/>
        <v>LG2625VT3</v>
      </c>
      <c r="B1982" s="97" t="s">
        <v>3106</v>
      </c>
      <c r="C1982" s="97" t="s">
        <v>3114</v>
      </c>
      <c r="D1982" s="97" t="s">
        <v>1487</v>
      </c>
      <c r="E1982" s="18">
        <v>114</v>
      </c>
    </row>
    <row r="1983" spans="1:5" x14ac:dyDescent="0.15">
      <c r="A1983" s="97" t="str">
        <f t="shared" si="30"/>
        <v>LG2627HXLL</v>
      </c>
      <c r="B1983" s="97" t="s">
        <v>3106</v>
      </c>
      <c r="C1983" s="97" t="s">
        <v>1650</v>
      </c>
      <c r="D1983" s="97" t="s">
        <v>1485</v>
      </c>
      <c r="E1983" s="18">
        <v>114</v>
      </c>
    </row>
    <row r="1984" spans="1:5" x14ac:dyDescent="0.15">
      <c r="A1984" s="97" t="str">
        <f t="shared" si="30"/>
        <v>LG2627HXLL</v>
      </c>
      <c r="B1984" s="97" t="s">
        <v>3106</v>
      </c>
      <c r="C1984" s="97" t="s">
        <v>1650</v>
      </c>
      <c r="D1984" s="97" t="s">
        <v>1485</v>
      </c>
      <c r="E1984" s="18">
        <v>114</v>
      </c>
    </row>
    <row r="1985" spans="1:5" x14ac:dyDescent="0.15">
      <c r="A1985" s="97" t="str">
        <f t="shared" si="30"/>
        <v>LG2627HXTLL</v>
      </c>
      <c r="B1985" s="97" t="s">
        <v>3106</v>
      </c>
      <c r="C1985" s="97" t="s">
        <v>1649</v>
      </c>
      <c r="D1985" s="97" t="s">
        <v>1788</v>
      </c>
      <c r="E1985" s="18">
        <v>114</v>
      </c>
    </row>
    <row r="1986" spans="1:5" x14ac:dyDescent="0.15">
      <c r="A1986" s="97" t="str">
        <f t="shared" ref="A1986:A2049" si="31">B1986&amp;C1986</f>
        <v>LG2627VT3</v>
      </c>
      <c r="B1986" s="97" t="s">
        <v>3106</v>
      </c>
      <c r="C1986" s="97" t="s">
        <v>3110</v>
      </c>
      <c r="D1986" s="97" t="s">
        <v>1487</v>
      </c>
      <c r="E1986" s="18">
        <v>114</v>
      </c>
    </row>
    <row r="1987" spans="1:5" x14ac:dyDescent="0.15">
      <c r="A1987" s="97" t="str">
        <f t="shared" si="31"/>
        <v>LG2642BtCL</v>
      </c>
      <c r="B1987" s="97" t="s">
        <v>3106</v>
      </c>
      <c r="C1987" s="97" t="s">
        <v>122</v>
      </c>
      <c r="D1987" s="97" t="s">
        <v>247</v>
      </c>
      <c r="E1987" s="18">
        <v>115</v>
      </c>
    </row>
    <row r="1988" spans="1:5" x14ac:dyDescent="0.15">
      <c r="A1988" s="97" t="str">
        <f t="shared" si="31"/>
        <v>LG2642BtRR</v>
      </c>
      <c r="B1988" s="97" t="s">
        <v>3106</v>
      </c>
      <c r="C1988" s="97" t="s">
        <v>119</v>
      </c>
      <c r="D1988" s="97" t="s">
        <v>1488</v>
      </c>
      <c r="E1988" s="18">
        <v>115</v>
      </c>
    </row>
    <row r="1989" spans="1:5" x14ac:dyDescent="0.15">
      <c r="A1989" s="97" t="str">
        <f t="shared" si="31"/>
        <v>LG2642VT3</v>
      </c>
      <c r="B1989" s="97" t="s">
        <v>3106</v>
      </c>
      <c r="C1989" s="97" t="s">
        <v>3120</v>
      </c>
      <c r="D1989" s="97" t="s">
        <v>1487</v>
      </c>
      <c r="E1989" s="18">
        <v>115</v>
      </c>
    </row>
    <row r="1990" spans="1:5" x14ac:dyDescent="0.15">
      <c r="A1990" s="97" t="str">
        <f t="shared" si="31"/>
        <v>Merschman314A-10</v>
      </c>
      <c r="B1990" s="97" t="s">
        <v>1769</v>
      </c>
      <c r="C1990" s="97" t="s">
        <v>2543</v>
      </c>
      <c r="D1990" s="97" t="s">
        <v>1487</v>
      </c>
      <c r="E1990" s="18">
        <v>114</v>
      </c>
    </row>
    <row r="1991" spans="1:5" x14ac:dyDescent="0.15">
      <c r="A1991" s="97" t="str">
        <f t="shared" si="31"/>
        <v>Merschman509A-2</v>
      </c>
      <c r="B1991" s="97" t="s">
        <v>1769</v>
      </c>
      <c r="C1991" s="97" t="s">
        <v>2542</v>
      </c>
      <c r="D1991" s="97" t="s">
        <v>1786</v>
      </c>
      <c r="E1991" s="18">
        <v>109</v>
      </c>
    </row>
    <row r="1992" spans="1:5" x14ac:dyDescent="0.15">
      <c r="A1992" s="97" t="str">
        <f t="shared" si="31"/>
        <v>Merschman804C-10</v>
      </c>
      <c r="B1992" s="97" t="s">
        <v>1769</v>
      </c>
      <c r="C1992" s="97" t="s">
        <v>2544</v>
      </c>
      <c r="D1992" s="97" t="s">
        <v>1487</v>
      </c>
      <c r="E1992" s="18">
        <v>104</v>
      </c>
    </row>
    <row r="1993" spans="1:5" x14ac:dyDescent="0.15">
      <c r="A1993" s="97" t="str">
        <f t="shared" si="31"/>
        <v>Merschman806B-10</v>
      </c>
      <c r="B1993" s="97" t="s">
        <v>1769</v>
      </c>
      <c r="C1993" s="97" t="s">
        <v>2545</v>
      </c>
      <c r="D1993" s="97" t="s">
        <v>1487</v>
      </c>
      <c r="E1993" s="18">
        <v>106</v>
      </c>
    </row>
    <row r="1994" spans="1:5" x14ac:dyDescent="0.15">
      <c r="A1994" s="97" t="str">
        <f t="shared" si="31"/>
        <v>Merschman806B-10</v>
      </c>
      <c r="B1994" s="97" t="s">
        <v>1769</v>
      </c>
      <c r="C1994" s="97" t="s">
        <v>2545</v>
      </c>
      <c r="D1994" s="97" t="s">
        <v>1487</v>
      </c>
      <c r="E1994" s="18">
        <v>106</v>
      </c>
    </row>
    <row r="1995" spans="1:5" x14ac:dyDescent="0.15">
      <c r="A1995" s="97" t="str">
        <f t="shared" si="31"/>
        <v>Merschman808E-2</v>
      </c>
      <c r="B1995" s="97" t="s">
        <v>1769</v>
      </c>
      <c r="C1995" s="97" t="s">
        <v>1002</v>
      </c>
      <c r="D1995" s="97" t="s">
        <v>1786</v>
      </c>
      <c r="E1995" s="18">
        <v>108</v>
      </c>
    </row>
    <row r="1996" spans="1:5" x14ac:dyDescent="0.15">
      <c r="A1996" s="97" t="str">
        <f t="shared" si="31"/>
        <v>MFA4474CB</v>
      </c>
      <c r="B1996" s="97" t="s">
        <v>1003</v>
      </c>
      <c r="C1996" s="97" t="s">
        <v>2856</v>
      </c>
      <c r="D1996" s="97" t="s">
        <v>1492</v>
      </c>
      <c r="E1996" s="18">
        <v>114</v>
      </c>
    </row>
    <row r="1997" spans="1:5" x14ac:dyDescent="0.15">
      <c r="A1997" s="97" t="str">
        <f t="shared" si="31"/>
        <v>MFA4474RR2</v>
      </c>
      <c r="B1997" s="97" t="s">
        <v>1003</v>
      </c>
      <c r="C1997" s="97" t="s">
        <v>1004</v>
      </c>
      <c r="D1997" s="97" t="s">
        <v>1786</v>
      </c>
      <c r="E1997" s="18">
        <v>114</v>
      </c>
    </row>
    <row r="1998" spans="1:5" x14ac:dyDescent="0.15">
      <c r="A1998" s="97" t="str">
        <f t="shared" si="31"/>
        <v>MFA4483RR/CB</v>
      </c>
      <c r="B1998" s="97" t="s">
        <v>1003</v>
      </c>
      <c r="C1998" s="97" t="s">
        <v>1005</v>
      </c>
      <c r="D1998" s="97" t="s">
        <v>1488</v>
      </c>
      <c r="E1998" s="18">
        <v>114</v>
      </c>
    </row>
    <row r="1999" spans="1:5" x14ac:dyDescent="0.15">
      <c r="A1999" s="97" t="str">
        <f t="shared" si="31"/>
        <v>MFA4507VT3</v>
      </c>
      <c r="B1999" s="97" t="s">
        <v>1003</v>
      </c>
      <c r="C1999" s="97" t="s">
        <v>1006</v>
      </c>
      <c r="D1999" s="97" t="s">
        <v>1487</v>
      </c>
      <c r="E1999" s="18">
        <v>115</v>
      </c>
    </row>
    <row r="2000" spans="1:5" x14ac:dyDescent="0.15">
      <c r="A2000" s="97" t="str">
        <f t="shared" si="31"/>
        <v>Midwest69401R</v>
      </c>
      <c r="B2000" s="97" t="s">
        <v>2879</v>
      </c>
      <c r="C2000" s="97" t="s">
        <v>331</v>
      </c>
      <c r="D2000" s="97" t="s">
        <v>1786</v>
      </c>
      <c r="E2000" s="18">
        <v>94</v>
      </c>
    </row>
    <row r="2001" spans="1:5" x14ac:dyDescent="0.15">
      <c r="A2001" s="97" t="str">
        <f t="shared" si="31"/>
        <v>Midwest69401R</v>
      </c>
      <c r="B2001" s="97" t="s">
        <v>2879</v>
      </c>
      <c r="C2001" s="97" t="s">
        <v>331</v>
      </c>
      <c r="D2001" s="97" t="s">
        <v>1786</v>
      </c>
      <c r="E2001" s="18">
        <v>94</v>
      </c>
    </row>
    <row r="2002" spans="1:5" x14ac:dyDescent="0.15">
      <c r="A2002" s="97" t="str">
        <f t="shared" si="31"/>
        <v>Midwest69402T</v>
      </c>
      <c r="B2002" s="97" t="s">
        <v>2879</v>
      </c>
      <c r="C2002" s="97" t="s">
        <v>330</v>
      </c>
      <c r="D2002" s="97" t="s">
        <v>1486</v>
      </c>
      <c r="E2002" s="18">
        <v>94</v>
      </c>
    </row>
    <row r="2003" spans="1:5" x14ac:dyDescent="0.15">
      <c r="A2003" s="97" t="str">
        <f t="shared" si="31"/>
        <v>Midwest69573R</v>
      </c>
      <c r="B2003" s="97" t="s">
        <v>2879</v>
      </c>
      <c r="C2003" s="97" t="s">
        <v>333</v>
      </c>
      <c r="D2003" s="97" t="s">
        <v>1786</v>
      </c>
      <c r="E2003" s="18">
        <v>95</v>
      </c>
    </row>
    <row r="2004" spans="1:5" x14ac:dyDescent="0.15">
      <c r="A2004" s="97" t="str">
        <f t="shared" si="31"/>
        <v>Midwest69575VT3</v>
      </c>
      <c r="B2004" s="97" t="s">
        <v>2879</v>
      </c>
      <c r="C2004" s="97" t="s">
        <v>332</v>
      </c>
      <c r="D2004" s="97" t="s">
        <v>1487</v>
      </c>
      <c r="E2004" s="18">
        <v>95</v>
      </c>
    </row>
    <row r="2005" spans="1:5" x14ac:dyDescent="0.15">
      <c r="A2005" s="97" t="str">
        <f t="shared" si="31"/>
        <v>Midwest69802R</v>
      </c>
      <c r="B2005" s="97" t="s">
        <v>2879</v>
      </c>
      <c r="C2005" s="97" t="s">
        <v>335</v>
      </c>
      <c r="D2005" s="97" t="s">
        <v>1786</v>
      </c>
      <c r="E2005" s="18">
        <v>98</v>
      </c>
    </row>
    <row r="2006" spans="1:5" x14ac:dyDescent="0.15">
      <c r="A2006" s="97" t="str">
        <f t="shared" si="31"/>
        <v>Midwest69805VT3</v>
      </c>
      <c r="B2006" s="97" t="s">
        <v>2879</v>
      </c>
      <c r="C2006" s="97" t="s">
        <v>334</v>
      </c>
      <c r="D2006" s="97" t="s">
        <v>1487</v>
      </c>
      <c r="E2006" s="18">
        <v>98</v>
      </c>
    </row>
    <row r="2007" spans="1:5" x14ac:dyDescent="0.15">
      <c r="A2007" s="97" t="str">
        <f t="shared" si="31"/>
        <v>Midwest70006R</v>
      </c>
      <c r="B2007" s="97" t="s">
        <v>2879</v>
      </c>
      <c r="C2007" s="97" t="s">
        <v>336</v>
      </c>
      <c r="D2007" s="97" t="s">
        <v>1786</v>
      </c>
      <c r="E2007" s="18">
        <v>99</v>
      </c>
    </row>
    <row r="2008" spans="1:5" x14ac:dyDescent="0.15">
      <c r="A2008" s="97" t="str">
        <f t="shared" si="31"/>
        <v>Midwest70007VT3</v>
      </c>
      <c r="B2008" s="97" t="s">
        <v>2879</v>
      </c>
      <c r="C2008" s="97" t="s">
        <v>337</v>
      </c>
      <c r="D2008" s="97" t="s">
        <v>1487</v>
      </c>
      <c r="E2008" s="18">
        <v>99</v>
      </c>
    </row>
    <row r="2009" spans="1:5" x14ac:dyDescent="0.15">
      <c r="A2009" s="97" t="str">
        <f t="shared" si="31"/>
        <v>Midwest70501</v>
      </c>
      <c r="B2009" s="97" t="s">
        <v>2879</v>
      </c>
      <c r="C2009" s="97" t="s">
        <v>307</v>
      </c>
      <c r="D2009" s="97" t="s">
        <v>2641</v>
      </c>
      <c r="E2009" s="18">
        <v>101</v>
      </c>
    </row>
    <row r="2010" spans="1:5" x14ac:dyDescent="0.15">
      <c r="A2010" s="97" t="str">
        <f t="shared" si="31"/>
        <v>Midwest70502R</v>
      </c>
      <c r="B2010" s="97" t="s">
        <v>2879</v>
      </c>
      <c r="C2010" s="97" t="s">
        <v>306</v>
      </c>
      <c r="D2010" s="97" t="s">
        <v>1786</v>
      </c>
      <c r="E2010" s="18">
        <v>101</v>
      </c>
    </row>
    <row r="2011" spans="1:5" x14ac:dyDescent="0.15">
      <c r="A2011" s="97" t="str">
        <f t="shared" si="31"/>
        <v>Midwest70503S</v>
      </c>
      <c r="B2011" s="97" t="s">
        <v>2879</v>
      </c>
      <c r="C2011" s="97" t="s">
        <v>305</v>
      </c>
      <c r="D2011" s="97" t="s">
        <v>1488</v>
      </c>
      <c r="E2011" s="18">
        <v>101</v>
      </c>
    </row>
    <row r="2012" spans="1:5" x14ac:dyDescent="0.15">
      <c r="A2012" s="97" t="str">
        <f t="shared" si="31"/>
        <v>Midwest70504T</v>
      </c>
      <c r="B2012" s="97" t="s">
        <v>2879</v>
      </c>
      <c r="C2012" s="97" t="s">
        <v>304</v>
      </c>
      <c r="D2012" s="97" t="s">
        <v>1486</v>
      </c>
      <c r="E2012" s="18">
        <v>101</v>
      </c>
    </row>
    <row r="2013" spans="1:5" x14ac:dyDescent="0.15">
      <c r="A2013" s="97" t="str">
        <f t="shared" si="31"/>
        <v>Midwest70505VT3</v>
      </c>
      <c r="B2013" s="97" t="s">
        <v>2879</v>
      </c>
      <c r="C2013" s="97" t="s">
        <v>303</v>
      </c>
      <c r="D2013" s="97" t="s">
        <v>1487</v>
      </c>
      <c r="E2013" s="18">
        <v>101</v>
      </c>
    </row>
    <row r="2014" spans="1:5" x14ac:dyDescent="0.15">
      <c r="A2014" s="97" t="str">
        <f t="shared" si="31"/>
        <v>Midwest72116VT3</v>
      </c>
      <c r="B2014" s="97" t="s">
        <v>2879</v>
      </c>
      <c r="C2014" s="97" t="s">
        <v>338</v>
      </c>
      <c r="D2014" s="97" t="s">
        <v>1487</v>
      </c>
      <c r="E2014" s="18">
        <v>102</v>
      </c>
    </row>
    <row r="2015" spans="1:5" x14ac:dyDescent="0.15">
      <c r="A2015" s="97" t="str">
        <f t="shared" si="31"/>
        <v>Midwest75145VT3</v>
      </c>
      <c r="B2015" s="97" t="s">
        <v>2879</v>
      </c>
      <c r="C2015" s="97" t="s">
        <v>339</v>
      </c>
      <c r="D2015" s="97" t="s">
        <v>1487</v>
      </c>
      <c r="E2015" s="18">
        <v>105</v>
      </c>
    </row>
    <row r="2016" spans="1:5" x14ac:dyDescent="0.15">
      <c r="A2016" s="97" t="str">
        <f t="shared" si="31"/>
        <v>Midwest76121R</v>
      </c>
      <c r="B2016" s="97" t="s">
        <v>2879</v>
      </c>
      <c r="C2016" s="97" t="s">
        <v>2882</v>
      </c>
      <c r="D2016" s="97" t="s">
        <v>1487</v>
      </c>
      <c r="E2016" s="18">
        <v>105</v>
      </c>
    </row>
    <row r="2017" spans="1:5" x14ac:dyDescent="0.15">
      <c r="A2017" s="97" t="str">
        <f t="shared" si="31"/>
        <v>Midwest76122B</v>
      </c>
      <c r="B2017" s="97" t="s">
        <v>2879</v>
      </c>
      <c r="C2017" s="97" t="s">
        <v>2883</v>
      </c>
      <c r="D2017" s="97" t="s">
        <v>1487</v>
      </c>
      <c r="E2017" s="18">
        <v>105</v>
      </c>
    </row>
    <row r="2018" spans="1:5" x14ac:dyDescent="0.15">
      <c r="A2018" s="97" t="str">
        <f t="shared" si="31"/>
        <v>Midwest76123S</v>
      </c>
      <c r="B2018" s="97" t="s">
        <v>2879</v>
      </c>
      <c r="C2018" s="97" t="s">
        <v>2881</v>
      </c>
      <c r="D2018" s="97" t="s">
        <v>1487</v>
      </c>
      <c r="E2018" s="18">
        <v>105</v>
      </c>
    </row>
    <row r="2019" spans="1:5" x14ac:dyDescent="0.15">
      <c r="A2019" s="97" t="str">
        <f t="shared" si="31"/>
        <v>Midwest76125T</v>
      </c>
      <c r="B2019" s="97" t="s">
        <v>2879</v>
      </c>
      <c r="C2019" s="97" t="s">
        <v>302</v>
      </c>
      <c r="D2019" s="97" t="s">
        <v>1487</v>
      </c>
      <c r="E2019" s="18">
        <v>105</v>
      </c>
    </row>
    <row r="2020" spans="1:5" x14ac:dyDescent="0.15">
      <c r="A2020" s="97" t="str">
        <f t="shared" si="31"/>
        <v>Midwest76126VT3</v>
      </c>
      <c r="B2020" s="97" t="s">
        <v>2879</v>
      </c>
      <c r="C2020" s="97" t="s">
        <v>2880</v>
      </c>
      <c r="D2020" s="97" t="s">
        <v>1487</v>
      </c>
      <c r="E2020" s="18">
        <v>105</v>
      </c>
    </row>
    <row r="2021" spans="1:5" x14ac:dyDescent="0.15">
      <c r="A2021" s="97" t="str">
        <f t="shared" si="31"/>
        <v>Midwest76482R</v>
      </c>
      <c r="B2021" s="97" t="s">
        <v>2879</v>
      </c>
      <c r="C2021" s="97" t="s">
        <v>2886</v>
      </c>
      <c r="D2021" s="97" t="s">
        <v>1786</v>
      </c>
      <c r="E2021" s="18">
        <v>107</v>
      </c>
    </row>
    <row r="2022" spans="1:5" x14ac:dyDescent="0.15">
      <c r="A2022" s="97" t="str">
        <f t="shared" si="31"/>
        <v>Midwest76483S</v>
      </c>
      <c r="B2022" s="97" t="s">
        <v>2879</v>
      </c>
      <c r="C2022" s="97" t="s">
        <v>2885</v>
      </c>
      <c r="D2022" s="97" t="s">
        <v>1488</v>
      </c>
      <c r="E2022" s="18">
        <v>107</v>
      </c>
    </row>
    <row r="2023" spans="1:5" x14ac:dyDescent="0.15">
      <c r="A2023" s="97" t="str">
        <f t="shared" si="31"/>
        <v>Midwest76485VT3</v>
      </c>
      <c r="B2023" s="97" t="s">
        <v>2879</v>
      </c>
      <c r="C2023" s="97" t="s">
        <v>2884</v>
      </c>
      <c r="D2023" s="97" t="s">
        <v>1487</v>
      </c>
      <c r="E2023" s="18">
        <v>107</v>
      </c>
    </row>
    <row r="2024" spans="1:5" x14ac:dyDescent="0.15">
      <c r="A2024" s="97" t="str">
        <f t="shared" si="31"/>
        <v>Midwest76485VT3</v>
      </c>
      <c r="B2024" s="97" t="s">
        <v>2879</v>
      </c>
      <c r="C2024" s="97" t="s">
        <v>2884</v>
      </c>
      <c r="D2024" s="97" t="s">
        <v>1487</v>
      </c>
      <c r="E2024" s="18">
        <v>107</v>
      </c>
    </row>
    <row r="2025" spans="1:5" x14ac:dyDescent="0.15">
      <c r="A2025" s="97" t="str">
        <f t="shared" si="31"/>
        <v>Midwest76805R</v>
      </c>
      <c r="B2025" s="97" t="s">
        <v>2879</v>
      </c>
      <c r="C2025" s="97" t="s">
        <v>1007</v>
      </c>
      <c r="D2025" s="97" t="s">
        <v>1786</v>
      </c>
      <c r="E2025" s="18">
        <v>109</v>
      </c>
    </row>
    <row r="2026" spans="1:5" x14ac:dyDescent="0.15">
      <c r="A2026" s="97" t="str">
        <f t="shared" si="31"/>
        <v>Midwest76806VT3</v>
      </c>
      <c r="B2026" s="97" t="s">
        <v>2879</v>
      </c>
      <c r="C2026" s="97" t="s">
        <v>340</v>
      </c>
      <c r="D2026" s="97" t="s">
        <v>1487</v>
      </c>
      <c r="E2026" s="18">
        <v>109</v>
      </c>
    </row>
    <row r="2027" spans="1:5" x14ac:dyDescent="0.15">
      <c r="A2027" s="97" t="str">
        <f t="shared" si="31"/>
        <v>Midwest76865VT3</v>
      </c>
      <c r="B2027" s="97" t="s">
        <v>2879</v>
      </c>
      <c r="C2027" s="97" t="s">
        <v>341</v>
      </c>
      <c r="D2027" s="97" t="s">
        <v>1487</v>
      </c>
      <c r="E2027" s="18">
        <v>109</v>
      </c>
    </row>
    <row r="2028" spans="1:5" x14ac:dyDescent="0.15">
      <c r="A2028" s="97" t="str">
        <f t="shared" si="31"/>
        <v>Midwest76885VT3</v>
      </c>
      <c r="B2028" s="97" t="s">
        <v>2879</v>
      </c>
      <c r="C2028" s="97" t="s">
        <v>1008</v>
      </c>
      <c r="D2028" s="97" t="s">
        <v>1487</v>
      </c>
      <c r="E2028" s="18">
        <v>109</v>
      </c>
    </row>
    <row r="2029" spans="1:5" x14ac:dyDescent="0.15">
      <c r="A2029" s="97" t="str">
        <f t="shared" si="31"/>
        <v>Midwest76996VT3</v>
      </c>
      <c r="B2029" s="97" t="s">
        <v>2879</v>
      </c>
      <c r="C2029" s="97" t="s">
        <v>342</v>
      </c>
      <c r="D2029" s="97" t="s">
        <v>1487</v>
      </c>
      <c r="E2029" s="18">
        <v>109</v>
      </c>
    </row>
    <row r="2030" spans="1:5" x14ac:dyDescent="0.15">
      <c r="A2030" s="97" t="str">
        <f t="shared" si="31"/>
        <v>Midwest76996VT3</v>
      </c>
      <c r="B2030" s="97" t="s">
        <v>2879</v>
      </c>
      <c r="C2030" s="97" t="s">
        <v>342</v>
      </c>
      <c r="D2030" s="97" t="s">
        <v>1487</v>
      </c>
      <c r="E2030" s="18">
        <v>109</v>
      </c>
    </row>
    <row r="2031" spans="1:5" x14ac:dyDescent="0.15">
      <c r="A2031" s="97" t="str">
        <f t="shared" si="31"/>
        <v>Midwest77015VT3</v>
      </c>
      <c r="B2031" s="97" t="s">
        <v>2879</v>
      </c>
      <c r="C2031" s="97" t="s">
        <v>343</v>
      </c>
      <c r="D2031" s="97" t="s">
        <v>1487</v>
      </c>
      <c r="E2031" s="18">
        <v>110</v>
      </c>
    </row>
    <row r="2032" spans="1:5" x14ac:dyDescent="0.15">
      <c r="A2032" s="97" t="str">
        <f t="shared" si="31"/>
        <v>Midwest77120</v>
      </c>
      <c r="B2032" s="97" t="s">
        <v>2879</v>
      </c>
      <c r="C2032" s="97" t="s">
        <v>300</v>
      </c>
      <c r="D2032" s="97" t="s">
        <v>2641</v>
      </c>
      <c r="E2032" s="18">
        <v>110</v>
      </c>
    </row>
    <row r="2033" spans="1:5" x14ac:dyDescent="0.15">
      <c r="A2033" s="97" t="str">
        <f t="shared" si="31"/>
        <v>Midwest77121R</v>
      </c>
      <c r="B2033" s="97" t="s">
        <v>2879</v>
      </c>
      <c r="C2033" s="97" t="s">
        <v>298</v>
      </c>
      <c r="D2033" s="97" t="s">
        <v>1786</v>
      </c>
      <c r="E2033" s="18">
        <v>110</v>
      </c>
    </row>
    <row r="2034" spans="1:5" x14ac:dyDescent="0.15">
      <c r="A2034" s="97" t="str">
        <f t="shared" si="31"/>
        <v>Midwest77122B</v>
      </c>
      <c r="B2034" s="97" t="s">
        <v>2879</v>
      </c>
      <c r="C2034" s="97" t="s">
        <v>299</v>
      </c>
      <c r="D2034" s="97" t="s">
        <v>1492</v>
      </c>
      <c r="E2034" s="18">
        <v>110</v>
      </c>
    </row>
    <row r="2035" spans="1:5" x14ac:dyDescent="0.15">
      <c r="A2035" s="97" t="str">
        <f t="shared" si="31"/>
        <v>Midwest77123S</v>
      </c>
      <c r="B2035" s="97" t="s">
        <v>2879</v>
      </c>
      <c r="C2035" s="97" t="s">
        <v>297</v>
      </c>
      <c r="D2035" s="97" t="s">
        <v>1488</v>
      </c>
      <c r="E2035" s="18">
        <v>110</v>
      </c>
    </row>
    <row r="2036" spans="1:5" x14ac:dyDescent="0.15">
      <c r="A2036" s="97" t="str">
        <f t="shared" si="31"/>
        <v>Midwest77124X</v>
      </c>
      <c r="B2036" s="97" t="s">
        <v>2879</v>
      </c>
      <c r="C2036" s="97" t="s">
        <v>296</v>
      </c>
      <c r="D2036" s="97" t="s">
        <v>1489</v>
      </c>
      <c r="E2036" s="18">
        <v>110</v>
      </c>
    </row>
    <row r="2037" spans="1:5" x14ac:dyDescent="0.15">
      <c r="A2037" s="97" t="str">
        <f t="shared" si="31"/>
        <v>Midwest77125T</v>
      </c>
      <c r="B2037" s="97" t="s">
        <v>2879</v>
      </c>
      <c r="C2037" s="97" t="s">
        <v>295</v>
      </c>
      <c r="D2037" s="97" t="s">
        <v>1486</v>
      </c>
      <c r="E2037" s="18">
        <v>110</v>
      </c>
    </row>
    <row r="2038" spans="1:5" x14ac:dyDescent="0.15">
      <c r="A2038" s="97" t="str">
        <f t="shared" si="31"/>
        <v>Midwest78130</v>
      </c>
      <c r="B2038" s="97" t="s">
        <v>2879</v>
      </c>
      <c r="C2038" s="97" t="s">
        <v>2902</v>
      </c>
      <c r="D2038" s="97" t="s">
        <v>2641</v>
      </c>
      <c r="E2038" s="18">
        <v>112</v>
      </c>
    </row>
    <row r="2039" spans="1:5" x14ac:dyDescent="0.15">
      <c r="A2039" s="97" t="str">
        <f t="shared" si="31"/>
        <v>Midwest78131R</v>
      </c>
      <c r="B2039" s="97" t="s">
        <v>2879</v>
      </c>
      <c r="C2039" s="97" t="s">
        <v>2901</v>
      </c>
      <c r="D2039" s="97" t="s">
        <v>1786</v>
      </c>
      <c r="E2039" s="18">
        <v>112</v>
      </c>
    </row>
    <row r="2040" spans="1:5" x14ac:dyDescent="0.15">
      <c r="A2040" s="97" t="str">
        <f t="shared" si="31"/>
        <v>Midwest78132S</v>
      </c>
      <c r="B2040" s="97" t="s">
        <v>2879</v>
      </c>
      <c r="C2040" s="97" t="s">
        <v>2900</v>
      </c>
      <c r="D2040" s="97" t="s">
        <v>1488</v>
      </c>
      <c r="E2040" s="18">
        <v>112</v>
      </c>
    </row>
    <row r="2041" spans="1:5" x14ac:dyDescent="0.15">
      <c r="A2041" s="97" t="str">
        <f t="shared" si="31"/>
        <v>Midwest78134T</v>
      </c>
      <c r="B2041" s="97" t="s">
        <v>2879</v>
      </c>
      <c r="C2041" s="97" t="s">
        <v>2899</v>
      </c>
      <c r="D2041" s="97" t="s">
        <v>1486</v>
      </c>
      <c r="E2041" s="18">
        <v>112</v>
      </c>
    </row>
    <row r="2042" spans="1:5" x14ac:dyDescent="0.15">
      <c r="A2042" s="97" t="str">
        <f t="shared" si="31"/>
        <v>Midwest78135VT3</v>
      </c>
      <c r="B2042" s="97" t="s">
        <v>2879</v>
      </c>
      <c r="C2042" s="97" t="s">
        <v>2898</v>
      </c>
      <c r="D2042" s="97" t="s">
        <v>1487</v>
      </c>
      <c r="E2042" s="18">
        <v>112</v>
      </c>
    </row>
    <row r="2043" spans="1:5" x14ac:dyDescent="0.15">
      <c r="A2043" s="97" t="str">
        <f t="shared" si="31"/>
        <v>Midwest78135VT3 CK</v>
      </c>
      <c r="B2043" s="97" t="s">
        <v>2879</v>
      </c>
      <c r="C2043" s="97" t="s">
        <v>1009</v>
      </c>
      <c r="D2043" s="97" t="s">
        <v>1487</v>
      </c>
      <c r="E2043" s="18">
        <v>112</v>
      </c>
    </row>
    <row r="2044" spans="1:5" x14ac:dyDescent="0.15">
      <c r="A2044" s="97" t="str">
        <f t="shared" si="31"/>
        <v>Midwest79504VT3</v>
      </c>
      <c r="B2044" s="97" t="s">
        <v>2879</v>
      </c>
      <c r="C2044" s="97" t="s">
        <v>344</v>
      </c>
      <c r="D2044" s="97" t="s">
        <v>1487</v>
      </c>
      <c r="E2044" s="18">
        <v>112</v>
      </c>
    </row>
    <row r="2045" spans="1:5" x14ac:dyDescent="0.15">
      <c r="A2045" s="97" t="str">
        <f t="shared" si="31"/>
        <v>Midwest79880B</v>
      </c>
      <c r="B2045" s="97" t="s">
        <v>2879</v>
      </c>
      <c r="C2045" s="97" t="s">
        <v>2897</v>
      </c>
      <c r="D2045" s="97" t="s">
        <v>1492</v>
      </c>
      <c r="E2045" s="18">
        <v>113</v>
      </c>
    </row>
    <row r="2046" spans="1:5" x14ac:dyDescent="0.15">
      <c r="A2046" s="97" t="str">
        <f t="shared" si="31"/>
        <v>Midwest79881R</v>
      </c>
      <c r="B2046" s="97" t="s">
        <v>2879</v>
      </c>
      <c r="C2046" s="97" t="s">
        <v>2896</v>
      </c>
      <c r="D2046" s="97" t="s">
        <v>1786</v>
      </c>
      <c r="E2046" s="18">
        <v>113</v>
      </c>
    </row>
    <row r="2047" spans="1:5" x14ac:dyDescent="0.15">
      <c r="A2047" s="97" t="str">
        <f t="shared" si="31"/>
        <v>Midwest79882S</v>
      </c>
      <c r="B2047" s="97" t="s">
        <v>2879</v>
      </c>
      <c r="C2047" s="97" t="s">
        <v>2895</v>
      </c>
      <c r="D2047" s="97" t="s">
        <v>1488</v>
      </c>
      <c r="E2047" s="18">
        <v>113</v>
      </c>
    </row>
    <row r="2048" spans="1:5" x14ac:dyDescent="0.15">
      <c r="A2048" s="97" t="str">
        <f t="shared" si="31"/>
        <v>Midwest79883VT3</v>
      </c>
      <c r="B2048" s="97" t="s">
        <v>2879</v>
      </c>
      <c r="C2048" s="97" t="s">
        <v>2894</v>
      </c>
      <c r="D2048" s="97" t="s">
        <v>1487</v>
      </c>
      <c r="E2048" s="18">
        <v>113</v>
      </c>
    </row>
    <row r="2049" spans="1:5" x14ac:dyDescent="0.15">
      <c r="A2049" s="97" t="str">
        <f t="shared" si="31"/>
        <v>Midwest80401R</v>
      </c>
      <c r="B2049" s="97" t="s">
        <v>2879</v>
      </c>
      <c r="C2049" s="97" t="s">
        <v>2892</v>
      </c>
      <c r="D2049" s="97" t="s">
        <v>1786</v>
      </c>
      <c r="E2049" s="18">
        <v>114</v>
      </c>
    </row>
    <row r="2050" spans="1:5" x14ac:dyDescent="0.15">
      <c r="A2050" s="97" t="str">
        <f t="shared" ref="A2050:A2113" si="32">B2050&amp;C2050</f>
        <v>Midwest80402S</v>
      </c>
      <c r="B2050" s="97" t="s">
        <v>2879</v>
      </c>
      <c r="C2050" s="97" t="s">
        <v>2891</v>
      </c>
      <c r="D2050" s="97" t="s">
        <v>1488</v>
      </c>
      <c r="E2050" s="18">
        <v>114</v>
      </c>
    </row>
    <row r="2051" spans="1:5" x14ac:dyDescent="0.15">
      <c r="A2051" s="97" t="str">
        <f t="shared" si="32"/>
        <v>Midwest80403</v>
      </c>
      <c r="B2051" s="97" t="s">
        <v>2879</v>
      </c>
      <c r="C2051" s="97" t="s">
        <v>2893</v>
      </c>
      <c r="D2051" s="97" t="s">
        <v>2641</v>
      </c>
      <c r="E2051" s="18">
        <v>114</v>
      </c>
    </row>
    <row r="2052" spans="1:5" x14ac:dyDescent="0.15">
      <c r="A2052" s="97" t="str">
        <f t="shared" si="32"/>
        <v>Midwest80404VT3</v>
      </c>
      <c r="B2052" s="97" t="s">
        <v>2879</v>
      </c>
      <c r="C2052" s="97" t="s">
        <v>2890</v>
      </c>
      <c r="D2052" s="97" t="s">
        <v>1487</v>
      </c>
      <c r="E2052" s="18">
        <v>114</v>
      </c>
    </row>
    <row r="2053" spans="1:5" x14ac:dyDescent="0.15">
      <c r="A2053" s="97" t="str">
        <f t="shared" si="32"/>
        <v>Midwest80404VT3</v>
      </c>
      <c r="B2053" s="97" t="s">
        <v>2879</v>
      </c>
      <c r="C2053" s="97" t="s">
        <v>2890</v>
      </c>
      <c r="D2053" s="97" t="s">
        <v>1487</v>
      </c>
      <c r="E2053" s="18">
        <v>114</v>
      </c>
    </row>
    <row r="2054" spans="1:5" x14ac:dyDescent="0.15">
      <c r="A2054" s="97" t="str">
        <f t="shared" si="32"/>
        <v>Midwest81117S</v>
      </c>
      <c r="B2054" s="97" t="s">
        <v>2879</v>
      </c>
      <c r="C2054" s="97" t="s">
        <v>416</v>
      </c>
      <c r="D2054" s="97" t="s">
        <v>1786</v>
      </c>
      <c r="E2054" s="18">
        <v>99</v>
      </c>
    </row>
    <row r="2055" spans="1:5" x14ac:dyDescent="0.15">
      <c r="A2055" s="97" t="str">
        <f t="shared" si="32"/>
        <v>Midwest82133VT3</v>
      </c>
      <c r="B2055" s="97" t="s">
        <v>2879</v>
      </c>
      <c r="C2055" s="97" t="s">
        <v>345</v>
      </c>
      <c r="D2055" s="97" t="s">
        <v>1487</v>
      </c>
      <c r="E2055" s="18">
        <v>114</v>
      </c>
    </row>
    <row r="2056" spans="1:5" x14ac:dyDescent="0.15">
      <c r="A2056" s="97" t="str">
        <f t="shared" si="32"/>
        <v>Midwest82133VT3</v>
      </c>
      <c r="B2056" s="97" t="s">
        <v>2879</v>
      </c>
      <c r="C2056" s="97" t="s">
        <v>345</v>
      </c>
      <c r="D2056" s="97" t="s">
        <v>1487</v>
      </c>
      <c r="E2056" s="18">
        <v>114</v>
      </c>
    </row>
    <row r="2057" spans="1:5" x14ac:dyDescent="0.15">
      <c r="A2057" s="97" t="str">
        <f t="shared" si="32"/>
        <v>Midwest82228VT3</v>
      </c>
      <c r="B2057" s="97" t="s">
        <v>2879</v>
      </c>
      <c r="C2057" s="97" t="s">
        <v>1010</v>
      </c>
      <c r="D2057" s="97" t="s">
        <v>1487</v>
      </c>
      <c r="E2057" s="18">
        <v>115</v>
      </c>
    </row>
    <row r="2058" spans="1:5" x14ac:dyDescent="0.15">
      <c r="A2058" s="97" t="str">
        <f t="shared" si="32"/>
        <v>Miller67-37B</v>
      </c>
      <c r="B2058" s="97" t="s">
        <v>1797</v>
      </c>
      <c r="C2058" s="97" t="s">
        <v>2821</v>
      </c>
      <c r="D2058" s="97" t="s">
        <v>1491</v>
      </c>
      <c r="E2058" s="18">
        <v>111</v>
      </c>
    </row>
    <row r="2059" spans="1:5" x14ac:dyDescent="0.15">
      <c r="A2059" s="97" t="str">
        <f t="shared" si="32"/>
        <v>Miller77-80HT</v>
      </c>
      <c r="B2059" s="97" t="s">
        <v>1797</v>
      </c>
      <c r="C2059" s="97" t="s">
        <v>2878</v>
      </c>
      <c r="D2059" s="97" t="s">
        <v>1788</v>
      </c>
      <c r="E2059" s="18">
        <v>114</v>
      </c>
    </row>
    <row r="2060" spans="1:5" x14ac:dyDescent="0.15">
      <c r="A2060" s="97" t="str">
        <f t="shared" si="32"/>
        <v>Moews3636VT3</v>
      </c>
      <c r="B2060" s="97" t="s">
        <v>2857</v>
      </c>
      <c r="C2060" s="97" t="s">
        <v>2820</v>
      </c>
      <c r="D2060" s="97" t="s">
        <v>1487</v>
      </c>
      <c r="E2060" s="18">
        <v>112</v>
      </c>
    </row>
    <row r="2061" spans="1:5" x14ac:dyDescent="0.15">
      <c r="A2061" s="97" t="str">
        <f t="shared" si="32"/>
        <v>Munson21715VT3</v>
      </c>
      <c r="B2061" s="97" t="s">
        <v>2823</v>
      </c>
      <c r="C2061" s="97" t="s">
        <v>346</v>
      </c>
      <c r="D2061" s="97" t="s">
        <v>1487</v>
      </c>
      <c r="E2061" s="18">
        <v>107</v>
      </c>
    </row>
    <row r="2062" spans="1:5" x14ac:dyDescent="0.15">
      <c r="A2062" s="97" t="str">
        <f t="shared" si="32"/>
        <v>Munson22035VT3</v>
      </c>
      <c r="B2062" s="97" t="s">
        <v>2823</v>
      </c>
      <c r="C2062" s="97" t="s">
        <v>1011</v>
      </c>
      <c r="D2062" s="97" t="s">
        <v>1487</v>
      </c>
      <c r="E2062" s="18">
        <v>108</v>
      </c>
    </row>
    <row r="2063" spans="1:5" x14ac:dyDescent="0.15">
      <c r="A2063" s="97" t="str">
        <f t="shared" si="32"/>
        <v>Munson23165VT3</v>
      </c>
      <c r="B2063" s="97" t="s">
        <v>2823</v>
      </c>
      <c r="C2063" s="97" t="s">
        <v>1012</v>
      </c>
      <c r="D2063" s="97" t="s">
        <v>1487</v>
      </c>
      <c r="E2063" s="18">
        <v>109</v>
      </c>
    </row>
    <row r="2064" spans="1:5" x14ac:dyDescent="0.15">
      <c r="A2064" s="97" t="str">
        <f t="shared" si="32"/>
        <v>Munson23340RR</v>
      </c>
      <c r="B2064" s="97" t="s">
        <v>2823</v>
      </c>
      <c r="C2064" s="97" t="s">
        <v>1013</v>
      </c>
      <c r="D2064" s="97" t="s">
        <v>1786</v>
      </c>
      <c r="E2064" s="18">
        <v>109</v>
      </c>
    </row>
    <row r="2065" spans="1:5" x14ac:dyDescent="0.15">
      <c r="A2065" s="97" t="str">
        <f t="shared" si="32"/>
        <v>Munson23345</v>
      </c>
      <c r="B2065" s="97" t="s">
        <v>2823</v>
      </c>
      <c r="C2065" s="97" t="s">
        <v>1014</v>
      </c>
      <c r="D2065" s="97" t="s">
        <v>1487</v>
      </c>
      <c r="E2065" s="18">
        <v>109</v>
      </c>
    </row>
    <row r="2066" spans="1:5" x14ac:dyDescent="0.15">
      <c r="A2066" s="97" t="str">
        <f t="shared" si="32"/>
        <v>Munson23345VT3</v>
      </c>
      <c r="B2066" s="97" t="s">
        <v>2823</v>
      </c>
      <c r="C2066" s="97" t="s">
        <v>347</v>
      </c>
      <c r="D2066" s="97" t="s">
        <v>1487</v>
      </c>
      <c r="E2066" s="18">
        <v>109</v>
      </c>
    </row>
    <row r="2067" spans="1:5" x14ac:dyDescent="0.15">
      <c r="A2067" s="97" t="str">
        <f t="shared" si="32"/>
        <v>Munson24795VT3</v>
      </c>
      <c r="B2067" s="97" t="s">
        <v>2823</v>
      </c>
      <c r="C2067" s="97" t="s">
        <v>1015</v>
      </c>
      <c r="D2067" s="97" t="s">
        <v>1487</v>
      </c>
      <c r="E2067" s="18">
        <v>110</v>
      </c>
    </row>
    <row r="2068" spans="1:5" x14ac:dyDescent="0.15">
      <c r="A2068" s="97" t="str">
        <f t="shared" si="32"/>
        <v>Munson25775VT3</v>
      </c>
      <c r="B2068" s="97" t="s">
        <v>2823</v>
      </c>
      <c r="C2068" s="97" t="s">
        <v>2824</v>
      </c>
      <c r="D2068" s="97" t="s">
        <v>1487</v>
      </c>
      <c r="E2068" s="18">
        <v>111</v>
      </c>
    </row>
    <row r="2069" spans="1:5" x14ac:dyDescent="0.15">
      <c r="A2069" s="97" t="str">
        <f t="shared" si="32"/>
        <v>Munson26125VT3</v>
      </c>
      <c r="B2069" s="97" t="s">
        <v>2823</v>
      </c>
      <c r="C2069" s="97" t="s">
        <v>1016</v>
      </c>
      <c r="D2069" s="97" t="s">
        <v>1487</v>
      </c>
      <c r="E2069" s="18">
        <v>112</v>
      </c>
    </row>
    <row r="2070" spans="1:5" x14ac:dyDescent="0.15">
      <c r="A2070" s="97" t="str">
        <f t="shared" si="32"/>
        <v>Munson26795VT3</v>
      </c>
      <c r="B2070" s="97" t="s">
        <v>2823</v>
      </c>
      <c r="C2070" s="97" t="s">
        <v>348</v>
      </c>
      <c r="D2070" s="97" t="s">
        <v>1487</v>
      </c>
      <c r="E2070" s="18">
        <v>112</v>
      </c>
    </row>
    <row r="2071" spans="1:5" x14ac:dyDescent="0.15">
      <c r="A2071" s="97" t="str">
        <f t="shared" si="32"/>
        <v>Munson26886LLRR</v>
      </c>
      <c r="B2071" s="97" t="s">
        <v>2823</v>
      </c>
      <c r="C2071" s="97" t="s">
        <v>1017</v>
      </c>
      <c r="D2071" s="97" t="s">
        <v>1789</v>
      </c>
      <c r="E2071" s="18">
        <v>112</v>
      </c>
    </row>
    <row r="2072" spans="1:5" x14ac:dyDescent="0.15">
      <c r="A2072" s="97" t="str">
        <f t="shared" si="32"/>
        <v>Munson27165VT3</v>
      </c>
      <c r="B2072" s="97" t="s">
        <v>2823</v>
      </c>
      <c r="C2072" s="97" t="s">
        <v>2825</v>
      </c>
      <c r="D2072" s="97" t="s">
        <v>1487</v>
      </c>
      <c r="E2072" s="18">
        <v>113</v>
      </c>
    </row>
    <row r="2073" spans="1:5" x14ac:dyDescent="0.15">
      <c r="A2073" s="97" t="str">
        <f t="shared" si="32"/>
        <v>Munson28245VT3</v>
      </c>
      <c r="B2073" s="97" t="s">
        <v>2823</v>
      </c>
      <c r="C2073" s="97" t="s">
        <v>1018</v>
      </c>
      <c r="D2073" s="97" t="s">
        <v>1487</v>
      </c>
      <c r="E2073" s="18">
        <v>114</v>
      </c>
    </row>
    <row r="2074" spans="1:5" x14ac:dyDescent="0.15">
      <c r="A2074" s="97" t="str">
        <f t="shared" si="32"/>
        <v>Munson28245VT3</v>
      </c>
      <c r="B2074" s="97" t="s">
        <v>2823</v>
      </c>
      <c r="C2074" s="97" t="s">
        <v>1018</v>
      </c>
      <c r="D2074" s="97" t="s">
        <v>1487</v>
      </c>
      <c r="E2074" s="18">
        <v>114</v>
      </c>
    </row>
    <row r="2075" spans="1:5" x14ac:dyDescent="0.15">
      <c r="A2075" s="97" t="str">
        <f t="shared" si="32"/>
        <v>Munson29205VT3</v>
      </c>
      <c r="B2075" s="97" t="s">
        <v>2823</v>
      </c>
      <c r="C2075" s="97" t="s">
        <v>349</v>
      </c>
      <c r="D2075" s="97" t="s">
        <v>1487</v>
      </c>
      <c r="E2075" s="18">
        <v>115</v>
      </c>
    </row>
    <row r="2076" spans="1:5" x14ac:dyDescent="0.15">
      <c r="A2076" s="97" t="str">
        <f t="shared" si="32"/>
        <v>Mycogen2A496</v>
      </c>
      <c r="B2076" s="97" t="s">
        <v>2586</v>
      </c>
      <c r="C2076" s="97" t="s">
        <v>2588</v>
      </c>
      <c r="D2076" s="97" t="s">
        <v>1786</v>
      </c>
      <c r="E2076" s="18">
        <v>99</v>
      </c>
    </row>
    <row r="2077" spans="1:5" x14ac:dyDescent="0.15">
      <c r="A2077" s="97" t="str">
        <f t="shared" si="32"/>
        <v>Mycogen2A498</v>
      </c>
      <c r="B2077" s="97" t="s">
        <v>2586</v>
      </c>
      <c r="C2077" s="97" t="s">
        <v>2587</v>
      </c>
      <c r="D2077" s="97" t="s">
        <v>2641</v>
      </c>
      <c r="E2077" s="18">
        <v>99</v>
      </c>
    </row>
    <row r="2078" spans="1:5" x14ac:dyDescent="0.15">
      <c r="A2078" s="97" t="str">
        <f t="shared" si="32"/>
        <v>Mycogen2A499</v>
      </c>
      <c r="B2078" s="97" t="s">
        <v>2586</v>
      </c>
      <c r="C2078" s="97" t="s">
        <v>350</v>
      </c>
      <c r="D2078" s="97" t="s">
        <v>1789</v>
      </c>
      <c r="E2078" s="18">
        <v>99</v>
      </c>
    </row>
    <row r="2079" spans="1:5" x14ac:dyDescent="0.15">
      <c r="A2079" s="97" t="str">
        <f t="shared" si="32"/>
        <v>Mycogen2A517</v>
      </c>
      <c r="B2079" s="97" t="s">
        <v>2586</v>
      </c>
      <c r="C2079" s="97" t="s">
        <v>2589</v>
      </c>
      <c r="D2079" s="97" t="s">
        <v>1485</v>
      </c>
      <c r="E2079" s="18">
        <v>99</v>
      </c>
    </row>
    <row r="2080" spans="1:5" x14ac:dyDescent="0.15">
      <c r="A2080" s="97" t="str">
        <f t="shared" si="32"/>
        <v>Mycogen2A551</v>
      </c>
      <c r="B2080" s="97" t="s">
        <v>2586</v>
      </c>
      <c r="C2080" s="97" t="s">
        <v>634</v>
      </c>
      <c r="D2080" s="97" t="s">
        <v>1789</v>
      </c>
      <c r="E2080" s="18">
        <v>103</v>
      </c>
    </row>
    <row r="2081" spans="1:5" x14ac:dyDescent="0.15">
      <c r="A2081" s="97" t="str">
        <f t="shared" si="32"/>
        <v>Mycogen2A688</v>
      </c>
      <c r="B2081" s="97" t="s">
        <v>2586</v>
      </c>
      <c r="C2081" s="97" t="s">
        <v>635</v>
      </c>
      <c r="D2081" s="97" t="s">
        <v>636</v>
      </c>
      <c r="E2081" s="18">
        <v>110</v>
      </c>
    </row>
    <row r="2082" spans="1:5" x14ac:dyDescent="0.15">
      <c r="A2082" s="97" t="str">
        <f t="shared" si="32"/>
        <v>Mycogen2A720</v>
      </c>
      <c r="B2082" s="97" t="s">
        <v>2586</v>
      </c>
      <c r="C2082" s="97" t="s">
        <v>351</v>
      </c>
      <c r="D2082" s="97" t="s">
        <v>1487</v>
      </c>
      <c r="E2082" s="18">
        <v>112</v>
      </c>
    </row>
    <row r="2083" spans="1:5" x14ac:dyDescent="0.15">
      <c r="A2083" s="97" t="str">
        <f t="shared" si="32"/>
        <v>Mycogen2C302</v>
      </c>
      <c r="B2083" s="97" t="s">
        <v>2586</v>
      </c>
      <c r="C2083" s="97" t="s">
        <v>637</v>
      </c>
      <c r="D2083" s="97" t="s">
        <v>1490</v>
      </c>
      <c r="E2083" s="18">
        <v>90</v>
      </c>
    </row>
    <row r="2084" spans="1:5" x14ac:dyDescent="0.15">
      <c r="A2084" s="97" t="str">
        <f t="shared" si="32"/>
        <v>Mycogen2C441</v>
      </c>
      <c r="B2084" s="97" t="s">
        <v>2586</v>
      </c>
      <c r="C2084" s="97" t="s">
        <v>638</v>
      </c>
      <c r="D2084" s="97" t="s">
        <v>1789</v>
      </c>
      <c r="E2084" s="18">
        <v>97</v>
      </c>
    </row>
    <row r="2085" spans="1:5" x14ac:dyDescent="0.15">
      <c r="A2085" s="97" t="str">
        <f t="shared" si="32"/>
        <v>Mycogen2C591</v>
      </c>
      <c r="B2085" s="97" t="s">
        <v>2586</v>
      </c>
      <c r="C2085" s="97" t="s">
        <v>2593</v>
      </c>
      <c r="D2085" s="97" t="s">
        <v>2641</v>
      </c>
      <c r="E2085" s="18">
        <v>106</v>
      </c>
    </row>
    <row r="2086" spans="1:5" x14ac:dyDescent="0.15">
      <c r="A2086" s="97" t="str">
        <f t="shared" si="32"/>
        <v>Mycogen2C593</v>
      </c>
      <c r="B2086" s="97" t="s">
        <v>2586</v>
      </c>
      <c r="C2086" s="97" t="s">
        <v>2594</v>
      </c>
      <c r="D2086" s="97" t="s">
        <v>1786</v>
      </c>
      <c r="E2086" s="18">
        <v>106</v>
      </c>
    </row>
    <row r="2087" spans="1:5" x14ac:dyDescent="0.15">
      <c r="A2087" s="97" t="str">
        <f t="shared" si="32"/>
        <v>Mycogen2C596</v>
      </c>
      <c r="B2087" s="97" t="s">
        <v>2586</v>
      </c>
      <c r="C2087" s="97" t="s">
        <v>2595</v>
      </c>
      <c r="D2087" s="97" t="s">
        <v>1485</v>
      </c>
      <c r="E2087" s="18">
        <v>107</v>
      </c>
    </row>
    <row r="2088" spans="1:5" x14ac:dyDescent="0.15">
      <c r="A2088" s="97" t="str">
        <f t="shared" si="32"/>
        <v>Mycogen2C598</v>
      </c>
      <c r="B2088" s="97" t="s">
        <v>2586</v>
      </c>
      <c r="C2088" s="97" t="s">
        <v>2596</v>
      </c>
      <c r="D2088" s="97" t="s">
        <v>1789</v>
      </c>
      <c r="E2088" s="18">
        <v>107</v>
      </c>
    </row>
    <row r="2089" spans="1:5" x14ac:dyDescent="0.15">
      <c r="A2089" s="97" t="str">
        <f t="shared" si="32"/>
        <v>Mycogen2C641</v>
      </c>
      <c r="B2089" s="97" t="s">
        <v>2586</v>
      </c>
      <c r="C2089" s="97" t="s">
        <v>639</v>
      </c>
      <c r="D2089" s="97" t="s">
        <v>1786</v>
      </c>
      <c r="E2089" s="18">
        <v>108</v>
      </c>
    </row>
    <row r="2090" spans="1:5" x14ac:dyDescent="0.15">
      <c r="A2090" s="97" t="str">
        <f t="shared" si="32"/>
        <v>Mycogen2C725</v>
      </c>
      <c r="B2090" s="97" t="s">
        <v>2586</v>
      </c>
      <c r="C2090" s="97" t="s">
        <v>2606</v>
      </c>
      <c r="D2090" s="97" t="s">
        <v>2641</v>
      </c>
      <c r="E2090" s="18">
        <v>111</v>
      </c>
    </row>
    <row r="2091" spans="1:5" x14ac:dyDescent="0.15">
      <c r="A2091" s="97" t="str">
        <f t="shared" si="32"/>
        <v>Mycogen2C727</v>
      </c>
      <c r="B2091" s="97" t="s">
        <v>2586</v>
      </c>
      <c r="C2091" s="97" t="s">
        <v>2605</v>
      </c>
      <c r="D2091" s="97" t="s">
        <v>1485</v>
      </c>
      <c r="E2091" s="18">
        <v>112</v>
      </c>
    </row>
    <row r="2092" spans="1:5" x14ac:dyDescent="0.15">
      <c r="A2092" s="97" t="str">
        <f t="shared" si="32"/>
        <v>Mycogen2C729</v>
      </c>
      <c r="B2092" s="97" t="s">
        <v>2586</v>
      </c>
      <c r="C2092" s="97" t="s">
        <v>352</v>
      </c>
      <c r="D2092" s="97" t="s">
        <v>1788</v>
      </c>
      <c r="E2092" s="18">
        <v>112</v>
      </c>
    </row>
    <row r="2093" spans="1:5" x14ac:dyDescent="0.15">
      <c r="A2093" s="97" t="str">
        <f t="shared" si="32"/>
        <v>Mycogen2C729</v>
      </c>
      <c r="B2093" s="97" t="s">
        <v>2586</v>
      </c>
      <c r="C2093" s="97" t="s">
        <v>352</v>
      </c>
      <c r="D2093" s="97" t="s">
        <v>1788</v>
      </c>
      <c r="E2093" s="18">
        <v>112</v>
      </c>
    </row>
    <row r="2094" spans="1:5" x14ac:dyDescent="0.15">
      <c r="A2094" s="97" t="str">
        <f t="shared" si="32"/>
        <v>Mycogen2C730</v>
      </c>
      <c r="B2094" s="97" t="s">
        <v>2586</v>
      </c>
      <c r="C2094" s="97" t="s">
        <v>353</v>
      </c>
      <c r="D2094" s="97" t="s">
        <v>1789</v>
      </c>
      <c r="E2094" s="18">
        <v>112</v>
      </c>
    </row>
    <row r="2095" spans="1:5" x14ac:dyDescent="0.15">
      <c r="A2095" s="97" t="str">
        <f t="shared" si="32"/>
        <v>Mycogen2D322</v>
      </c>
      <c r="B2095" s="97" t="s">
        <v>2586</v>
      </c>
      <c r="C2095" s="97" t="s">
        <v>354</v>
      </c>
      <c r="D2095" s="97" t="s">
        <v>1786</v>
      </c>
      <c r="E2095" s="18">
        <v>91</v>
      </c>
    </row>
    <row r="2096" spans="1:5" x14ac:dyDescent="0.15">
      <c r="A2096" s="97" t="str">
        <f t="shared" si="32"/>
        <v>Mycogen2D324</v>
      </c>
      <c r="B2096" s="97" t="s">
        <v>2586</v>
      </c>
      <c r="C2096" s="97" t="s">
        <v>355</v>
      </c>
      <c r="D2096" s="97" t="s">
        <v>1488</v>
      </c>
      <c r="E2096" s="18">
        <v>92</v>
      </c>
    </row>
    <row r="2097" spans="1:5" x14ac:dyDescent="0.15">
      <c r="A2097" s="97" t="str">
        <f t="shared" si="32"/>
        <v>Mycogen2D326</v>
      </c>
      <c r="B2097" s="97" t="s">
        <v>2586</v>
      </c>
      <c r="C2097" s="97" t="s">
        <v>356</v>
      </c>
      <c r="D2097" s="97" t="s">
        <v>1486</v>
      </c>
      <c r="E2097" s="18">
        <v>92</v>
      </c>
    </row>
    <row r="2098" spans="1:5" x14ac:dyDescent="0.15">
      <c r="A2098" s="97" t="str">
        <f t="shared" si="32"/>
        <v>Mycogen2D503</v>
      </c>
      <c r="B2098" s="97" t="s">
        <v>2586</v>
      </c>
      <c r="C2098" s="97" t="s">
        <v>640</v>
      </c>
      <c r="D2098" s="97" t="s">
        <v>1487</v>
      </c>
      <c r="E2098" s="18">
        <v>100</v>
      </c>
    </row>
    <row r="2099" spans="1:5" x14ac:dyDescent="0.15">
      <c r="A2099" s="97" t="str">
        <f t="shared" si="32"/>
        <v>Mycogen2D519</v>
      </c>
      <c r="B2099" s="97" t="s">
        <v>2586</v>
      </c>
      <c r="C2099" s="97" t="s">
        <v>357</v>
      </c>
      <c r="D2099" s="97" t="s">
        <v>1487</v>
      </c>
      <c r="E2099" s="18">
        <v>101</v>
      </c>
    </row>
    <row r="2100" spans="1:5" x14ac:dyDescent="0.15">
      <c r="A2100" s="97" t="str">
        <f t="shared" si="32"/>
        <v>Mycogen2D653</v>
      </c>
      <c r="B2100" s="97" t="s">
        <v>2586</v>
      </c>
      <c r="C2100" s="97" t="s">
        <v>2601</v>
      </c>
      <c r="D2100" s="97" t="s">
        <v>1787</v>
      </c>
      <c r="E2100" s="18">
        <v>107</v>
      </c>
    </row>
    <row r="2101" spans="1:5" x14ac:dyDescent="0.15">
      <c r="A2101" s="97" t="str">
        <f t="shared" si="32"/>
        <v>Mycogen2D663</v>
      </c>
      <c r="B2101" s="97" t="s">
        <v>2586</v>
      </c>
      <c r="C2101" s="97" t="s">
        <v>2602</v>
      </c>
      <c r="D2101" s="97" t="s">
        <v>1786</v>
      </c>
      <c r="E2101" s="18">
        <v>108</v>
      </c>
    </row>
    <row r="2102" spans="1:5" x14ac:dyDescent="0.15">
      <c r="A2102" s="97" t="str">
        <f t="shared" si="32"/>
        <v>Mycogen2D673</v>
      </c>
      <c r="B2102" s="97" t="s">
        <v>2586</v>
      </c>
      <c r="C2102" s="97" t="s">
        <v>2600</v>
      </c>
      <c r="D2102" s="97" t="s">
        <v>1485</v>
      </c>
      <c r="E2102" s="18">
        <v>109</v>
      </c>
    </row>
    <row r="2103" spans="1:5" x14ac:dyDescent="0.15">
      <c r="A2103" s="97" t="str">
        <f t="shared" si="32"/>
        <v>Mycogen2D692</v>
      </c>
      <c r="B2103" s="97" t="s">
        <v>2586</v>
      </c>
      <c r="C2103" s="97" t="s">
        <v>641</v>
      </c>
      <c r="D2103" s="97" t="s">
        <v>636</v>
      </c>
      <c r="E2103" s="18">
        <v>109</v>
      </c>
    </row>
    <row r="2104" spans="1:5" x14ac:dyDescent="0.15">
      <c r="A2104" s="97" t="str">
        <f t="shared" si="32"/>
        <v>Mycogen2D771</v>
      </c>
      <c r="B2104" s="97" t="s">
        <v>2586</v>
      </c>
      <c r="C2104" s="97" t="s">
        <v>642</v>
      </c>
      <c r="D2104" s="97" t="s">
        <v>1789</v>
      </c>
      <c r="E2104" s="18">
        <v>114</v>
      </c>
    </row>
    <row r="2105" spans="1:5" x14ac:dyDescent="0.15">
      <c r="A2105" s="97" t="str">
        <f t="shared" si="32"/>
        <v>Mycogen2E694</v>
      </c>
      <c r="B2105" s="97" t="s">
        <v>2586</v>
      </c>
      <c r="C2105" s="97" t="s">
        <v>643</v>
      </c>
      <c r="D2105" s="97" t="s">
        <v>1786</v>
      </c>
      <c r="E2105" s="18">
        <v>109</v>
      </c>
    </row>
    <row r="2106" spans="1:5" x14ac:dyDescent="0.15">
      <c r="A2106" s="97" t="str">
        <f t="shared" si="32"/>
        <v>Mycogen2E696</v>
      </c>
      <c r="B2106" s="97" t="s">
        <v>2586</v>
      </c>
      <c r="C2106" s="97" t="s">
        <v>644</v>
      </c>
      <c r="D2106" s="97" t="s">
        <v>1487</v>
      </c>
      <c r="E2106" s="18">
        <v>110</v>
      </c>
    </row>
    <row r="2107" spans="1:5" x14ac:dyDescent="0.15">
      <c r="A2107" s="97" t="str">
        <f t="shared" si="32"/>
        <v>Mycogen2E698</v>
      </c>
      <c r="B2107" s="97" t="s">
        <v>2586</v>
      </c>
      <c r="C2107" s="97" t="s">
        <v>645</v>
      </c>
      <c r="D2107" s="97" t="s">
        <v>636</v>
      </c>
      <c r="E2107" s="18">
        <v>110</v>
      </c>
    </row>
    <row r="2108" spans="1:5" x14ac:dyDescent="0.15">
      <c r="A2108" s="97" t="str">
        <f t="shared" si="32"/>
        <v>Mycogen2G611</v>
      </c>
      <c r="B2108" s="97" t="s">
        <v>2586</v>
      </c>
      <c r="C2108" s="97" t="s">
        <v>358</v>
      </c>
      <c r="D2108" s="97" t="s">
        <v>1487</v>
      </c>
      <c r="E2108" s="18">
        <v>106</v>
      </c>
    </row>
    <row r="2109" spans="1:5" x14ac:dyDescent="0.15">
      <c r="A2109" s="97" t="str">
        <f t="shared" si="32"/>
        <v>Mycogen2G690</v>
      </c>
      <c r="B2109" s="97" t="s">
        <v>2586</v>
      </c>
      <c r="C2109" s="97" t="s">
        <v>646</v>
      </c>
      <c r="D2109" s="97" t="s">
        <v>1789</v>
      </c>
      <c r="E2109" s="18">
        <v>110</v>
      </c>
    </row>
    <row r="2110" spans="1:5" x14ac:dyDescent="0.15">
      <c r="A2110" s="97" t="str">
        <f t="shared" si="32"/>
        <v>Mycogen2G779</v>
      </c>
      <c r="B2110" s="97" t="s">
        <v>2586</v>
      </c>
      <c r="C2110" s="97" t="s">
        <v>2608</v>
      </c>
      <c r="D2110" s="97" t="s">
        <v>1789</v>
      </c>
      <c r="E2110" s="18">
        <v>113</v>
      </c>
    </row>
    <row r="2111" spans="1:5" x14ac:dyDescent="0.15">
      <c r="A2111" s="97" t="str">
        <f t="shared" si="32"/>
        <v>Mycogen2G847</v>
      </c>
      <c r="B2111" s="97" t="s">
        <v>2586</v>
      </c>
      <c r="C2111" s="97" t="s">
        <v>359</v>
      </c>
      <c r="D2111" s="97" t="s">
        <v>1487</v>
      </c>
      <c r="E2111" s="18">
        <v>116</v>
      </c>
    </row>
    <row r="2112" spans="1:5" x14ac:dyDescent="0.15">
      <c r="A2112" s="97" t="str">
        <f t="shared" si="32"/>
        <v>Mycogen2H488</v>
      </c>
      <c r="B2112" s="97" t="s">
        <v>2586</v>
      </c>
      <c r="C2112" s="97" t="s">
        <v>647</v>
      </c>
      <c r="D2112" s="97" t="s">
        <v>1786</v>
      </c>
      <c r="E2112" s="18">
        <v>98</v>
      </c>
    </row>
    <row r="2113" spans="1:5" x14ac:dyDescent="0.15">
      <c r="A2113" s="97" t="str">
        <f t="shared" si="32"/>
        <v>Mycogen2H490</v>
      </c>
      <c r="B2113" s="97" t="s">
        <v>2586</v>
      </c>
      <c r="C2113" s="97" t="s">
        <v>648</v>
      </c>
      <c r="D2113" s="97" t="s">
        <v>636</v>
      </c>
      <c r="E2113" s="18">
        <v>99</v>
      </c>
    </row>
    <row r="2114" spans="1:5" x14ac:dyDescent="0.15">
      <c r="A2114" s="97" t="str">
        <f t="shared" ref="A2114:A2177" si="33">B2114&amp;C2114</f>
        <v>Mycogen2H521</v>
      </c>
      <c r="B2114" s="97" t="s">
        <v>2586</v>
      </c>
      <c r="C2114" s="97" t="s">
        <v>360</v>
      </c>
      <c r="D2114" s="97" t="s">
        <v>1786</v>
      </c>
      <c r="E2114" s="18">
        <v>102</v>
      </c>
    </row>
    <row r="2115" spans="1:5" x14ac:dyDescent="0.15">
      <c r="A2115" s="97" t="str">
        <f t="shared" si="33"/>
        <v>Mycogen2H523</v>
      </c>
      <c r="B2115" s="97" t="s">
        <v>2586</v>
      </c>
      <c r="C2115" s="97" t="s">
        <v>649</v>
      </c>
      <c r="D2115" s="97" t="s">
        <v>636</v>
      </c>
      <c r="E2115" s="18">
        <v>103</v>
      </c>
    </row>
    <row r="2116" spans="1:5" x14ac:dyDescent="0.15">
      <c r="A2116" s="97" t="str">
        <f t="shared" si="33"/>
        <v>Mycogen2H546</v>
      </c>
      <c r="B2116" s="97" t="s">
        <v>2586</v>
      </c>
      <c r="C2116" s="97" t="s">
        <v>361</v>
      </c>
      <c r="D2116" s="97" t="s">
        <v>1485</v>
      </c>
      <c r="E2116" s="18">
        <v>105</v>
      </c>
    </row>
    <row r="2117" spans="1:5" x14ac:dyDescent="0.15">
      <c r="A2117" s="97" t="str">
        <f t="shared" si="33"/>
        <v>Mycogen2H697</v>
      </c>
      <c r="B2117" s="97" t="s">
        <v>2586</v>
      </c>
      <c r="C2117" s="97" t="s">
        <v>362</v>
      </c>
      <c r="D2117" s="97" t="s">
        <v>1487</v>
      </c>
      <c r="E2117" s="18">
        <v>110</v>
      </c>
    </row>
    <row r="2118" spans="1:5" x14ac:dyDescent="0.15">
      <c r="A2118" s="97" t="str">
        <f t="shared" si="33"/>
        <v>Mycogen2H733</v>
      </c>
      <c r="B2118" s="97" t="s">
        <v>2586</v>
      </c>
      <c r="C2118" s="97" t="s">
        <v>650</v>
      </c>
      <c r="D2118" s="97" t="s">
        <v>2641</v>
      </c>
      <c r="E2118" s="18">
        <v>112</v>
      </c>
    </row>
    <row r="2119" spans="1:5" x14ac:dyDescent="0.15">
      <c r="A2119" s="97" t="str">
        <f t="shared" si="33"/>
        <v>Mycogen2H735</v>
      </c>
      <c r="B2119" s="97" t="s">
        <v>2586</v>
      </c>
      <c r="C2119" s="97" t="s">
        <v>651</v>
      </c>
      <c r="D2119" s="97" t="s">
        <v>1786</v>
      </c>
      <c r="E2119" s="18">
        <v>112</v>
      </c>
    </row>
    <row r="2120" spans="1:5" x14ac:dyDescent="0.15">
      <c r="A2120" s="97" t="str">
        <f t="shared" si="33"/>
        <v>Mycogen2H790</v>
      </c>
      <c r="B2120" s="97" t="s">
        <v>2586</v>
      </c>
      <c r="C2120" s="97" t="s">
        <v>2619</v>
      </c>
      <c r="D2120" s="97" t="s">
        <v>1490</v>
      </c>
      <c r="E2120" s="18">
        <v>114</v>
      </c>
    </row>
    <row r="2121" spans="1:5" x14ac:dyDescent="0.15">
      <c r="A2121" s="97" t="str">
        <f t="shared" si="33"/>
        <v>Mycogen2J335</v>
      </c>
      <c r="B2121" s="97" t="s">
        <v>2586</v>
      </c>
      <c r="C2121" s="97" t="s">
        <v>652</v>
      </c>
      <c r="D2121" s="97" t="s">
        <v>1786</v>
      </c>
      <c r="E2121" s="18">
        <v>91</v>
      </c>
    </row>
    <row r="2122" spans="1:5" x14ac:dyDescent="0.15">
      <c r="A2122" s="97" t="str">
        <f t="shared" si="33"/>
        <v>Mycogen2J337</v>
      </c>
      <c r="B2122" s="97" t="s">
        <v>2586</v>
      </c>
      <c r="C2122" s="97" t="s">
        <v>363</v>
      </c>
      <c r="D2122" s="97" t="s">
        <v>1487</v>
      </c>
      <c r="E2122" s="18">
        <v>92</v>
      </c>
    </row>
    <row r="2123" spans="1:5" x14ac:dyDescent="0.15">
      <c r="A2123" s="97" t="str">
        <f t="shared" si="33"/>
        <v>Mycogen2J338</v>
      </c>
      <c r="B2123" s="97" t="s">
        <v>2586</v>
      </c>
      <c r="C2123" s="97" t="s">
        <v>653</v>
      </c>
      <c r="D2123" s="97" t="s">
        <v>218</v>
      </c>
      <c r="E2123" s="18">
        <v>92</v>
      </c>
    </row>
    <row r="2124" spans="1:5" x14ac:dyDescent="0.15">
      <c r="A2124" s="97" t="str">
        <f t="shared" si="33"/>
        <v>Mycogen2J463</v>
      </c>
      <c r="B2124" s="97" t="s">
        <v>2586</v>
      </c>
      <c r="C2124" s="97" t="s">
        <v>364</v>
      </c>
      <c r="D2124" s="97" t="s">
        <v>1487</v>
      </c>
      <c r="E2124" s="18">
        <v>96</v>
      </c>
    </row>
    <row r="2125" spans="1:5" x14ac:dyDescent="0.15">
      <c r="A2125" s="97" t="str">
        <f t="shared" si="33"/>
        <v>Mycogen2J465</v>
      </c>
      <c r="B2125" s="97" t="s">
        <v>2586</v>
      </c>
      <c r="C2125" s="97" t="s">
        <v>654</v>
      </c>
      <c r="D2125" s="97" t="s">
        <v>636</v>
      </c>
      <c r="E2125" s="18">
        <v>96</v>
      </c>
    </row>
    <row r="2126" spans="1:5" x14ac:dyDescent="0.15">
      <c r="A2126" s="97" t="str">
        <f t="shared" si="33"/>
        <v>Mycogen2J597</v>
      </c>
      <c r="B2126" s="97" t="s">
        <v>2586</v>
      </c>
      <c r="C2126" s="97" t="s">
        <v>655</v>
      </c>
      <c r="D2126" s="97" t="s">
        <v>636</v>
      </c>
      <c r="E2126" s="18">
        <v>105</v>
      </c>
    </row>
    <row r="2127" spans="1:5" x14ac:dyDescent="0.15">
      <c r="A2127" s="97" t="str">
        <f t="shared" si="33"/>
        <v>Mycogen2J665</v>
      </c>
      <c r="B2127" s="97" t="s">
        <v>2586</v>
      </c>
      <c r="C2127" s="97" t="s">
        <v>2597</v>
      </c>
      <c r="D2127" s="97" t="s">
        <v>2641</v>
      </c>
      <c r="E2127" s="18">
        <v>109</v>
      </c>
    </row>
    <row r="2128" spans="1:5" x14ac:dyDescent="0.15">
      <c r="A2128" s="97" t="str">
        <f t="shared" si="33"/>
        <v>Mycogen2J668</v>
      </c>
      <c r="B2128" s="97" t="s">
        <v>2586</v>
      </c>
      <c r="C2128" s="97" t="s">
        <v>2598</v>
      </c>
      <c r="D2128" s="97" t="s">
        <v>1788</v>
      </c>
      <c r="E2128" s="18">
        <v>110</v>
      </c>
    </row>
    <row r="2129" spans="1:5" x14ac:dyDescent="0.15">
      <c r="A2129" s="97" t="str">
        <f t="shared" si="33"/>
        <v>Mycogen2J669</v>
      </c>
      <c r="B2129" s="97" t="s">
        <v>2586</v>
      </c>
      <c r="C2129" s="97" t="s">
        <v>2599</v>
      </c>
      <c r="D2129" s="97" t="s">
        <v>1789</v>
      </c>
      <c r="E2129" s="18">
        <v>110</v>
      </c>
    </row>
    <row r="2130" spans="1:5" x14ac:dyDescent="0.15">
      <c r="A2130" s="97" t="str">
        <f t="shared" si="33"/>
        <v>Mycogen2K590</v>
      </c>
      <c r="B2130" s="97" t="s">
        <v>2586</v>
      </c>
      <c r="C2130" s="97" t="s">
        <v>656</v>
      </c>
      <c r="D2130" s="97" t="s">
        <v>2641</v>
      </c>
      <c r="E2130" s="18">
        <v>104</v>
      </c>
    </row>
    <row r="2131" spans="1:5" x14ac:dyDescent="0.15">
      <c r="A2131" s="97" t="str">
        <f t="shared" si="33"/>
        <v>Mycogen2K591</v>
      </c>
      <c r="B2131" s="97" t="s">
        <v>2586</v>
      </c>
      <c r="C2131" s="97" t="s">
        <v>657</v>
      </c>
      <c r="D2131" s="97" t="s">
        <v>1786</v>
      </c>
      <c r="E2131" s="18">
        <v>104</v>
      </c>
    </row>
    <row r="2132" spans="1:5" x14ac:dyDescent="0.15">
      <c r="A2132" s="97" t="str">
        <f t="shared" si="33"/>
        <v>Mycogen2K592</v>
      </c>
      <c r="B2132" s="97" t="s">
        <v>2586</v>
      </c>
      <c r="C2132" s="97" t="s">
        <v>658</v>
      </c>
      <c r="D2132" s="97" t="s">
        <v>1789</v>
      </c>
      <c r="E2132" s="18">
        <v>105</v>
      </c>
    </row>
    <row r="2133" spans="1:5" x14ac:dyDescent="0.15">
      <c r="A2133" s="97" t="str">
        <f t="shared" si="33"/>
        <v>Mycogen2K594</v>
      </c>
      <c r="B2133" s="97" t="s">
        <v>2586</v>
      </c>
      <c r="C2133" s="97" t="s">
        <v>659</v>
      </c>
      <c r="D2133" s="97" t="s">
        <v>636</v>
      </c>
      <c r="E2133" s="18">
        <v>105</v>
      </c>
    </row>
    <row r="2134" spans="1:5" x14ac:dyDescent="0.15">
      <c r="A2134" s="97" t="str">
        <f t="shared" si="33"/>
        <v>Mycogen2K662</v>
      </c>
      <c r="B2134" s="97" t="s">
        <v>2586</v>
      </c>
      <c r="C2134" s="97" t="s">
        <v>365</v>
      </c>
      <c r="D2134" s="97" t="s">
        <v>1789</v>
      </c>
      <c r="E2134" s="18">
        <v>108</v>
      </c>
    </row>
    <row r="2135" spans="1:5" x14ac:dyDescent="0.15">
      <c r="A2135" s="97" t="str">
        <f t="shared" si="33"/>
        <v>Mycogen2K679</v>
      </c>
      <c r="B2135" s="97" t="s">
        <v>2586</v>
      </c>
      <c r="C2135" s="97" t="s">
        <v>660</v>
      </c>
      <c r="D2135" s="97" t="s">
        <v>636</v>
      </c>
      <c r="E2135" s="18">
        <v>109</v>
      </c>
    </row>
    <row r="2136" spans="1:5" x14ac:dyDescent="0.15">
      <c r="A2136" s="97" t="str">
        <f t="shared" si="33"/>
        <v>Mycogen2K717</v>
      </c>
      <c r="B2136" s="97" t="s">
        <v>2586</v>
      </c>
      <c r="C2136" s="97" t="s">
        <v>2603</v>
      </c>
      <c r="D2136" s="97" t="s">
        <v>1485</v>
      </c>
      <c r="E2136" s="18">
        <v>111</v>
      </c>
    </row>
    <row r="2137" spans="1:5" x14ac:dyDescent="0.15">
      <c r="A2137" s="97" t="str">
        <f t="shared" si="33"/>
        <v>Mycogen2K718</v>
      </c>
      <c r="B2137" s="97" t="s">
        <v>2586</v>
      </c>
      <c r="C2137" s="97" t="s">
        <v>2604</v>
      </c>
      <c r="D2137" s="97" t="s">
        <v>1490</v>
      </c>
      <c r="E2137" s="18">
        <v>111</v>
      </c>
    </row>
    <row r="2138" spans="1:5" x14ac:dyDescent="0.15">
      <c r="A2138" s="97" t="str">
        <f t="shared" si="33"/>
        <v>Mycogen2K719</v>
      </c>
      <c r="B2138" s="97" t="s">
        <v>2586</v>
      </c>
      <c r="C2138" s="97" t="s">
        <v>366</v>
      </c>
      <c r="D2138" s="97" t="s">
        <v>1789</v>
      </c>
      <c r="E2138" s="18">
        <v>111</v>
      </c>
    </row>
    <row r="2139" spans="1:5" x14ac:dyDescent="0.15">
      <c r="A2139" s="97" t="str">
        <f t="shared" si="33"/>
        <v>Mycogen2M495</v>
      </c>
      <c r="B2139" s="97" t="s">
        <v>2586</v>
      </c>
      <c r="C2139" s="97" t="s">
        <v>367</v>
      </c>
      <c r="D2139" s="97" t="s">
        <v>1487</v>
      </c>
      <c r="E2139" s="18">
        <v>99</v>
      </c>
    </row>
    <row r="2140" spans="1:5" x14ac:dyDescent="0.15">
      <c r="A2140" s="97" t="str">
        <f t="shared" si="33"/>
        <v>Mycogen2M520</v>
      </c>
      <c r="B2140" s="97" t="s">
        <v>2586</v>
      </c>
      <c r="C2140" s="97" t="s">
        <v>661</v>
      </c>
      <c r="D2140" s="97" t="s">
        <v>636</v>
      </c>
      <c r="E2140" s="18">
        <v>101</v>
      </c>
    </row>
    <row r="2141" spans="1:5" x14ac:dyDescent="0.15">
      <c r="A2141" s="97" t="str">
        <f t="shared" si="33"/>
        <v>Mycogen2M695</v>
      </c>
      <c r="B2141" s="97" t="s">
        <v>2586</v>
      </c>
      <c r="C2141" s="97" t="s">
        <v>368</v>
      </c>
      <c r="D2141" s="97" t="s">
        <v>1789</v>
      </c>
      <c r="E2141" s="18">
        <v>110</v>
      </c>
    </row>
    <row r="2142" spans="1:5" x14ac:dyDescent="0.15">
      <c r="A2142" s="97" t="str">
        <f t="shared" si="33"/>
        <v>Mycogen2M744</v>
      </c>
      <c r="B2142" s="97" t="s">
        <v>2586</v>
      </c>
      <c r="C2142" s="97" t="s">
        <v>2610</v>
      </c>
      <c r="D2142" s="97" t="s">
        <v>1786</v>
      </c>
      <c r="E2142" s="18">
        <v>113</v>
      </c>
    </row>
    <row r="2143" spans="1:5" x14ac:dyDescent="0.15">
      <c r="A2143" s="97" t="str">
        <f t="shared" si="33"/>
        <v>Mycogen2M746</v>
      </c>
      <c r="B2143" s="97" t="s">
        <v>2586</v>
      </c>
      <c r="C2143" s="97" t="s">
        <v>2609</v>
      </c>
      <c r="D2143" s="97" t="s">
        <v>2641</v>
      </c>
      <c r="E2143" s="18">
        <v>113</v>
      </c>
    </row>
    <row r="2144" spans="1:5" x14ac:dyDescent="0.15">
      <c r="A2144" s="97" t="str">
        <f t="shared" si="33"/>
        <v>Mycogen2M747</v>
      </c>
      <c r="B2144" s="97" t="s">
        <v>2586</v>
      </c>
      <c r="C2144" s="97" t="s">
        <v>2611</v>
      </c>
      <c r="D2144" s="97" t="s">
        <v>1485</v>
      </c>
      <c r="E2144" s="18">
        <v>114</v>
      </c>
    </row>
    <row r="2145" spans="1:5" x14ac:dyDescent="0.15">
      <c r="A2145" s="97" t="str">
        <f t="shared" si="33"/>
        <v>Mycogen2M748</v>
      </c>
      <c r="B2145" s="97" t="s">
        <v>2586</v>
      </c>
      <c r="C2145" s="97" t="s">
        <v>2612</v>
      </c>
      <c r="D2145" s="97" t="s">
        <v>1788</v>
      </c>
      <c r="E2145" s="18">
        <v>114</v>
      </c>
    </row>
    <row r="2146" spans="1:5" x14ac:dyDescent="0.15">
      <c r="A2146" s="97" t="str">
        <f t="shared" si="33"/>
        <v>Mycogen2M749</v>
      </c>
      <c r="B2146" s="97" t="s">
        <v>2586</v>
      </c>
      <c r="C2146" s="97" t="s">
        <v>2613</v>
      </c>
      <c r="D2146" s="97" t="s">
        <v>1490</v>
      </c>
      <c r="E2146" s="18">
        <v>114</v>
      </c>
    </row>
    <row r="2147" spans="1:5" x14ac:dyDescent="0.15">
      <c r="A2147" s="97" t="str">
        <f t="shared" si="33"/>
        <v>Mycogen2M750</v>
      </c>
      <c r="B2147" s="97" t="s">
        <v>2586</v>
      </c>
      <c r="C2147" s="97" t="s">
        <v>2614</v>
      </c>
      <c r="D2147" s="97" t="s">
        <v>1789</v>
      </c>
      <c r="E2147" s="18">
        <v>114</v>
      </c>
    </row>
    <row r="2148" spans="1:5" x14ac:dyDescent="0.15">
      <c r="A2148" s="97" t="str">
        <f t="shared" si="33"/>
        <v>Mycogen2M797</v>
      </c>
      <c r="B2148" s="97" t="s">
        <v>2586</v>
      </c>
      <c r="C2148" s="97" t="s">
        <v>2622</v>
      </c>
      <c r="D2148" s="97" t="s">
        <v>1485</v>
      </c>
      <c r="E2148" s="18">
        <v>115</v>
      </c>
    </row>
    <row r="2149" spans="1:5" x14ac:dyDescent="0.15">
      <c r="A2149" s="97" t="str">
        <f t="shared" si="33"/>
        <v>Mycogen2P480</v>
      </c>
      <c r="B2149" s="97" t="s">
        <v>2586</v>
      </c>
      <c r="C2149" s="97" t="s">
        <v>370</v>
      </c>
      <c r="D2149" s="97" t="s">
        <v>1488</v>
      </c>
      <c r="E2149" s="18">
        <v>97</v>
      </c>
    </row>
    <row r="2150" spans="1:5" x14ac:dyDescent="0.15">
      <c r="A2150" s="97" t="str">
        <f t="shared" si="33"/>
        <v>Mycogen2P481</v>
      </c>
      <c r="B2150" s="97" t="s">
        <v>2586</v>
      </c>
      <c r="C2150" s="97" t="s">
        <v>662</v>
      </c>
      <c r="D2150" s="97" t="s">
        <v>1786</v>
      </c>
      <c r="E2150" s="18">
        <v>96</v>
      </c>
    </row>
    <row r="2151" spans="1:5" x14ac:dyDescent="0.15">
      <c r="A2151" s="97" t="str">
        <f t="shared" si="33"/>
        <v>Mycogen2P483</v>
      </c>
      <c r="B2151" s="97" t="s">
        <v>2586</v>
      </c>
      <c r="C2151" s="97" t="s">
        <v>369</v>
      </c>
      <c r="D2151" s="97" t="s">
        <v>1486</v>
      </c>
      <c r="E2151" s="18">
        <v>97</v>
      </c>
    </row>
    <row r="2152" spans="1:5" x14ac:dyDescent="0.15">
      <c r="A2152" s="97" t="str">
        <f t="shared" si="33"/>
        <v>Mycogen2P484</v>
      </c>
      <c r="B2152" s="97" t="s">
        <v>2586</v>
      </c>
      <c r="C2152" s="97" t="s">
        <v>371</v>
      </c>
      <c r="D2152" s="97" t="s">
        <v>1487</v>
      </c>
      <c r="E2152" s="18">
        <v>97</v>
      </c>
    </row>
    <row r="2153" spans="1:5" x14ac:dyDescent="0.15">
      <c r="A2153" s="97" t="str">
        <f t="shared" si="33"/>
        <v>Mycogen2P484</v>
      </c>
      <c r="B2153" s="97" t="s">
        <v>2586</v>
      </c>
      <c r="C2153" s="97" t="s">
        <v>371</v>
      </c>
      <c r="D2153" s="97" t="s">
        <v>1487</v>
      </c>
      <c r="E2153" s="18">
        <v>97</v>
      </c>
    </row>
    <row r="2154" spans="1:5" x14ac:dyDescent="0.15">
      <c r="A2154" s="97" t="str">
        <f t="shared" si="33"/>
        <v>Mycogen2P486</v>
      </c>
      <c r="B2154" s="97" t="s">
        <v>2586</v>
      </c>
      <c r="C2154" s="97" t="s">
        <v>663</v>
      </c>
      <c r="D2154" s="97" t="s">
        <v>636</v>
      </c>
      <c r="E2154" s="18">
        <v>97</v>
      </c>
    </row>
    <row r="2155" spans="1:5" x14ac:dyDescent="0.15">
      <c r="A2155" s="97" t="str">
        <f t="shared" si="33"/>
        <v>Mycogen2P531</v>
      </c>
      <c r="B2155" s="97" t="s">
        <v>2586</v>
      </c>
      <c r="C2155" s="97" t="s">
        <v>373</v>
      </c>
      <c r="D2155" s="97" t="s">
        <v>1787</v>
      </c>
      <c r="E2155" s="18">
        <v>103</v>
      </c>
    </row>
    <row r="2156" spans="1:5" x14ac:dyDescent="0.15">
      <c r="A2156" s="97" t="str">
        <f t="shared" si="33"/>
        <v>Mycogen2P535</v>
      </c>
      <c r="B2156" s="97" t="s">
        <v>2586</v>
      </c>
      <c r="C2156" s="97" t="s">
        <v>372</v>
      </c>
      <c r="D2156" s="97" t="s">
        <v>1789</v>
      </c>
      <c r="E2156" s="18">
        <v>103</v>
      </c>
    </row>
    <row r="2157" spans="1:5" x14ac:dyDescent="0.15">
      <c r="A2157" s="97" t="str">
        <f t="shared" si="33"/>
        <v>Mycogen2P535</v>
      </c>
      <c r="B2157" s="97" t="s">
        <v>2586</v>
      </c>
      <c r="C2157" s="97" t="s">
        <v>372</v>
      </c>
      <c r="D2157" s="97" t="s">
        <v>1789</v>
      </c>
      <c r="E2157" s="18">
        <v>103</v>
      </c>
    </row>
    <row r="2158" spans="1:5" x14ac:dyDescent="0.15">
      <c r="A2158" s="97" t="str">
        <f t="shared" si="33"/>
        <v>Mycogen2P612</v>
      </c>
      <c r="B2158" s="97" t="s">
        <v>2586</v>
      </c>
      <c r="C2158" s="97" t="s">
        <v>664</v>
      </c>
      <c r="D2158" s="97" t="s">
        <v>1786</v>
      </c>
      <c r="E2158" s="18">
        <v>106</v>
      </c>
    </row>
    <row r="2159" spans="1:5" x14ac:dyDescent="0.15">
      <c r="A2159" s="97" t="str">
        <f t="shared" si="33"/>
        <v>Mycogen2P686</v>
      </c>
      <c r="B2159" s="97" t="s">
        <v>2586</v>
      </c>
      <c r="C2159" s="97" t="s">
        <v>374</v>
      </c>
      <c r="D2159" s="97" t="s">
        <v>1789</v>
      </c>
      <c r="E2159" s="18">
        <v>110</v>
      </c>
    </row>
    <row r="2160" spans="1:5" x14ac:dyDescent="0.15">
      <c r="A2160" s="97" t="str">
        <f t="shared" si="33"/>
        <v>Mycogen2R416</v>
      </c>
      <c r="B2160" s="97" t="s">
        <v>2586</v>
      </c>
      <c r="C2160" s="97" t="s">
        <v>375</v>
      </c>
      <c r="D2160" s="97" t="s">
        <v>1786</v>
      </c>
      <c r="E2160" s="18">
        <v>95</v>
      </c>
    </row>
    <row r="2161" spans="1:5" x14ac:dyDescent="0.15">
      <c r="A2161" s="97" t="str">
        <f t="shared" si="33"/>
        <v>Mycogen2R424</v>
      </c>
      <c r="B2161" s="97" t="s">
        <v>2586</v>
      </c>
      <c r="C2161" s="97" t="s">
        <v>376</v>
      </c>
      <c r="D2161" s="97" t="s">
        <v>1488</v>
      </c>
      <c r="E2161" s="18">
        <v>96</v>
      </c>
    </row>
    <row r="2162" spans="1:5" x14ac:dyDescent="0.15">
      <c r="A2162" s="97" t="str">
        <f t="shared" si="33"/>
        <v>Mycogen2R430</v>
      </c>
      <c r="B2162" s="97" t="s">
        <v>2586</v>
      </c>
      <c r="C2162" s="97" t="s">
        <v>377</v>
      </c>
      <c r="D2162" s="97" t="s">
        <v>1487</v>
      </c>
      <c r="E2162" s="18">
        <v>96</v>
      </c>
    </row>
    <row r="2163" spans="1:5" x14ac:dyDescent="0.15">
      <c r="A2163" s="97" t="str">
        <f t="shared" si="33"/>
        <v>Mycogen2R570</v>
      </c>
      <c r="B2163" s="97" t="s">
        <v>2586</v>
      </c>
      <c r="C2163" s="97" t="s">
        <v>2590</v>
      </c>
      <c r="D2163" s="97" t="s">
        <v>1485</v>
      </c>
      <c r="E2163" s="18">
        <v>104</v>
      </c>
    </row>
    <row r="2164" spans="1:5" x14ac:dyDescent="0.15">
      <c r="A2164" s="97" t="str">
        <f t="shared" si="33"/>
        <v>Mycogen2R572</v>
      </c>
      <c r="B2164" s="97" t="s">
        <v>2586</v>
      </c>
      <c r="C2164" s="97" t="s">
        <v>2591</v>
      </c>
      <c r="D2164" s="97" t="s">
        <v>1490</v>
      </c>
      <c r="E2164" s="18">
        <v>104</v>
      </c>
    </row>
    <row r="2165" spans="1:5" x14ac:dyDescent="0.15">
      <c r="A2165" s="97" t="str">
        <f t="shared" si="33"/>
        <v>Mycogen2R577</v>
      </c>
      <c r="B2165" s="97" t="s">
        <v>2586</v>
      </c>
      <c r="C2165" s="97" t="s">
        <v>2592</v>
      </c>
      <c r="D2165" s="97" t="s">
        <v>1789</v>
      </c>
      <c r="E2165" s="18">
        <v>104</v>
      </c>
    </row>
    <row r="2166" spans="1:5" x14ac:dyDescent="0.15">
      <c r="A2166" s="97" t="str">
        <f t="shared" si="33"/>
        <v>Mycogen2R691</v>
      </c>
      <c r="B2166" s="97" t="s">
        <v>2586</v>
      </c>
      <c r="C2166" s="97" t="s">
        <v>378</v>
      </c>
      <c r="D2166" s="97" t="s">
        <v>1485</v>
      </c>
      <c r="E2166" s="18">
        <v>109</v>
      </c>
    </row>
    <row r="2167" spans="1:5" x14ac:dyDescent="0.15">
      <c r="A2167" s="97" t="str">
        <f t="shared" si="33"/>
        <v>Mycogen2R693</v>
      </c>
      <c r="B2167" s="97" t="s">
        <v>2586</v>
      </c>
      <c r="C2167" s="97" t="s">
        <v>1966</v>
      </c>
      <c r="D2167" s="97" t="s">
        <v>1789</v>
      </c>
      <c r="E2167" s="18">
        <v>109</v>
      </c>
    </row>
    <row r="2168" spans="1:5" x14ac:dyDescent="0.15">
      <c r="A2168" s="97" t="str">
        <f t="shared" si="33"/>
        <v>Mycogen2R731</v>
      </c>
      <c r="B2168" s="97" t="s">
        <v>2586</v>
      </c>
      <c r="C2168" s="97" t="s">
        <v>1967</v>
      </c>
      <c r="D2168" s="97" t="s">
        <v>1787</v>
      </c>
      <c r="E2168" s="18">
        <v>112</v>
      </c>
    </row>
    <row r="2169" spans="1:5" x14ac:dyDescent="0.15">
      <c r="A2169" s="97" t="str">
        <f t="shared" si="33"/>
        <v>Mycogen2T699</v>
      </c>
      <c r="B2169" s="97" t="s">
        <v>2586</v>
      </c>
      <c r="C2169" s="97" t="s">
        <v>1968</v>
      </c>
      <c r="D2169" s="97" t="s">
        <v>1487</v>
      </c>
      <c r="E2169" s="18">
        <v>110</v>
      </c>
    </row>
    <row r="2170" spans="1:5" x14ac:dyDescent="0.15">
      <c r="A2170" s="97" t="str">
        <f t="shared" si="33"/>
        <v>Mycogen2T699</v>
      </c>
      <c r="B2170" s="97" t="s">
        <v>2586</v>
      </c>
      <c r="C2170" s="97" t="s">
        <v>1968</v>
      </c>
      <c r="D2170" s="97" t="s">
        <v>1487</v>
      </c>
      <c r="E2170" s="18">
        <v>110</v>
      </c>
    </row>
    <row r="2171" spans="1:5" x14ac:dyDescent="0.15">
      <c r="A2171" s="97" t="str">
        <f t="shared" si="33"/>
        <v>Mycogen2T777</v>
      </c>
      <c r="B2171" s="97" t="s">
        <v>2586</v>
      </c>
      <c r="C2171" s="97" t="s">
        <v>2616</v>
      </c>
      <c r="D2171" s="97" t="s">
        <v>1786</v>
      </c>
      <c r="E2171" s="18">
        <v>113</v>
      </c>
    </row>
    <row r="2172" spans="1:5" x14ac:dyDescent="0.15">
      <c r="A2172" s="97" t="str">
        <f t="shared" si="33"/>
        <v>Mycogen2T780</v>
      </c>
      <c r="B2172" s="97" t="s">
        <v>2586</v>
      </c>
      <c r="C2172" s="97" t="s">
        <v>2615</v>
      </c>
      <c r="D2172" s="97" t="s">
        <v>1485</v>
      </c>
      <c r="E2172" s="18">
        <v>114</v>
      </c>
    </row>
    <row r="2173" spans="1:5" x14ac:dyDescent="0.15">
      <c r="A2173" s="97" t="str">
        <f t="shared" si="33"/>
        <v>Mycogen2T783</v>
      </c>
      <c r="B2173" s="97" t="s">
        <v>2586</v>
      </c>
      <c r="C2173" s="97" t="s">
        <v>2617</v>
      </c>
      <c r="D2173" s="97" t="s">
        <v>1490</v>
      </c>
      <c r="E2173" s="18">
        <v>114</v>
      </c>
    </row>
    <row r="2174" spans="1:5" x14ac:dyDescent="0.15">
      <c r="A2174" s="97" t="str">
        <f t="shared" si="33"/>
        <v>Mycogen2T784</v>
      </c>
      <c r="B2174" s="97" t="s">
        <v>2586</v>
      </c>
      <c r="C2174" s="97" t="s">
        <v>665</v>
      </c>
      <c r="D2174" s="97" t="s">
        <v>636</v>
      </c>
      <c r="E2174" s="18">
        <v>114</v>
      </c>
    </row>
    <row r="2175" spans="1:5" x14ac:dyDescent="0.15">
      <c r="A2175" s="97" t="str">
        <f t="shared" si="33"/>
        <v>Mycogen2T787</v>
      </c>
      <c r="B2175" s="97" t="s">
        <v>2586</v>
      </c>
      <c r="C2175" s="97" t="s">
        <v>2618</v>
      </c>
      <c r="D2175" s="97" t="s">
        <v>1788</v>
      </c>
      <c r="E2175" s="18">
        <v>114</v>
      </c>
    </row>
    <row r="2176" spans="1:5" x14ac:dyDescent="0.15">
      <c r="A2176" s="97" t="str">
        <f t="shared" si="33"/>
        <v>Mycogen2T789</v>
      </c>
      <c r="B2176" s="97" t="s">
        <v>2586</v>
      </c>
      <c r="C2176" s="97" t="s">
        <v>1969</v>
      </c>
      <c r="D2176" s="97" t="s">
        <v>1789</v>
      </c>
      <c r="E2176" s="18">
        <v>114</v>
      </c>
    </row>
    <row r="2177" spans="1:5" x14ac:dyDescent="0.15">
      <c r="A2177" s="97" t="str">
        <f t="shared" si="33"/>
        <v>Mycogen2T804</v>
      </c>
      <c r="B2177" s="97" t="s">
        <v>2586</v>
      </c>
      <c r="C2177" s="97" t="s">
        <v>2620</v>
      </c>
      <c r="D2177" s="97" t="s">
        <v>1490</v>
      </c>
      <c r="E2177" s="18">
        <v>114</v>
      </c>
    </row>
    <row r="2178" spans="1:5" x14ac:dyDescent="0.15">
      <c r="A2178" s="97" t="str">
        <f t="shared" ref="A2178:A2241" si="34">B2178&amp;C2178</f>
        <v>Mycogen2T807</v>
      </c>
      <c r="B2178" s="97" t="s">
        <v>2586</v>
      </c>
      <c r="C2178" s="97" t="s">
        <v>2621</v>
      </c>
      <c r="D2178" s="97" t="s">
        <v>1486</v>
      </c>
      <c r="E2178" s="18">
        <v>114</v>
      </c>
    </row>
    <row r="2179" spans="1:5" x14ac:dyDescent="0.15">
      <c r="A2179" s="97" t="str">
        <f t="shared" si="34"/>
        <v>Mycogen2T809</v>
      </c>
      <c r="B2179" s="97" t="s">
        <v>2586</v>
      </c>
      <c r="C2179" s="97" t="s">
        <v>666</v>
      </c>
      <c r="D2179" s="97" t="s">
        <v>1789</v>
      </c>
      <c r="E2179" s="18">
        <v>114</v>
      </c>
    </row>
    <row r="2180" spans="1:5" x14ac:dyDescent="0.15">
      <c r="A2180" s="97" t="str">
        <f t="shared" si="34"/>
        <v>Mycogen2T826</v>
      </c>
      <c r="B2180" s="97" t="s">
        <v>2586</v>
      </c>
      <c r="C2180" s="97" t="s">
        <v>2624</v>
      </c>
      <c r="D2180" s="97" t="s">
        <v>1490</v>
      </c>
      <c r="E2180" s="18">
        <v>115</v>
      </c>
    </row>
    <row r="2181" spans="1:5" x14ac:dyDescent="0.15">
      <c r="A2181" s="97" t="str">
        <f t="shared" si="34"/>
        <v>Mycogen2T828</v>
      </c>
      <c r="B2181" s="97" t="s">
        <v>2586</v>
      </c>
      <c r="C2181" s="97" t="s">
        <v>2625</v>
      </c>
      <c r="D2181" s="97" t="s">
        <v>1486</v>
      </c>
      <c r="E2181" s="18">
        <v>115</v>
      </c>
    </row>
    <row r="2182" spans="1:5" x14ac:dyDescent="0.15">
      <c r="A2182" s="97" t="str">
        <f t="shared" si="34"/>
        <v>Mycogen2T832</v>
      </c>
      <c r="B2182" s="97" t="s">
        <v>2586</v>
      </c>
      <c r="C2182" s="97" t="s">
        <v>1970</v>
      </c>
      <c r="D2182" s="97" t="s">
        <v>1487</v>
      </c>
      <c r="E2182" s="18">
        <v>115</v>
      </c>
    </row>
    <row r="2183" spans="1:5" x14ac:dyDescent="0.15">
      <c r="A2183" s="97" t="str">
        <f t="shared" si="34"/>
        <v>Mycogen2V732</v>
      </c>
      <c r="B2183" s="97" t="s">
        <v>2586</v>
      </c>
      <c r="C2183" s="97" t="s">
        <v>1971</v>
      </c>
      <c r="D2183" s="97" t="s">
        <v>1487</v>
      </c>
      <c r="E2183" s="18">
        <v>113</v>
      </c>
    </row>
    <row r="2184" spans="1:5" x14ac:dyDescent="0.15">
      <c r="A2184" s="97" t="str">
        <f t="shared" si="34"/>
        <v>Mycogen2W586</v>
      </c>
      <c r="B2184" s="97" t="s">
        <v>2586</v>
      </c>
      <c r="C2184" s="97" t="s">
        <v>1973</v>
      </c>
      <c r="D2184" s="97" t="s">
        <v>1788</v>
      </c>
      <c r="E2184" s="18">
        <v>105</v>
      </c>
    </row>
    <row r="2185" spans="1:5" x14ac:dyDescent="0.15">
      <c r="A2185" s="97" t="str">
        <f t="shared" si="34"/>
        <v>Mycogen2W587</v>
      </c>
      <c r="B2185" s="97" t="s">
        <v>2586</v>
      </c>
      <c r="C2185" s="97" t="s">
        <v>1972</v>
      </c>
      <c r="D2185" s="97" t="s">
        <v>1789</v>
      </c>
      <c r="E2185" s="18">
        <v>105</v>
      </c>
    </row>
    <row r="2186" spans="1:5" x14ac:dyDescent="0.15">
      <c r="A2186" s="97" t="str">
        <f t="shared" si="34"/>
        <v>Mycogen2W704</v>
      </c>
      <c r="B2186" s="97" t="s">
        <v>2586</v>
      </c>
      <c r="C2186" s="97" t="s">
        <v>1975</v>
      </c>
      <c r="D2186" s="97" t="s">
        <v>1788</v>
      </c>
      <c r="E2186" s="18">
        <v>111</v>
      </c>
    </row>
    <row r="2187" spans="1:5" x14ac:dyDescent="0.15">
      <c r="A2187" s="97" t="str">
        <f t="shared" si="34"/>
        <v>Mycogen2W705</v>
      </c>
      <c r="B2187" s="97" t="s">
        <v>2586</v>
      </c>
      <c r="C2187" s="97" t="s">
        <v>1974</v>
      </c>
      <c r="D2187" s="97" t="s">
        <v>1789</v>
      </c>
      <c r="E2187" s="18">
        <v>111</v>
      </c>
    </row>
    <row r="2188" spans="1:5" x14ac:dyDescent="0.15">
      <c r="A2188" s="97" t="str">
        <f t="shared" si="34"/>
        <v>Mycogen2W814</v>
      </c>
      <c r="B2188" s="97" t="s">
        <v>2586</v>
      </c>
      <c r="C2188" s="97" t="s">
        <v>2623</v>
      </c>
      <c r="D2188" s="97" t="s">
        <v>1490</v>
      </c>
      <c r="E2188" s="18">
        <v>115</v>
      </c>
    </row>
    <row r="2189" spans="1:5" x14ac:dyDescent="0.15">
      <c r="A2189" s="97" t="str">
        <f t="shared" si="34"/>
        <v>Mycogen2Y549</v>
      </c>
      <c r="B2189" s="97" t="s">
        <v>2586</v>
      </c>
      <c r="C2189" s="97" t="s">
        <v>667</v>
      </c>
      <c r="D2189" s="97" t="s">
        <v>636</v>
      </c>
      <c r="E2189" s="18">
        <v>103</v>
      </c>
    </row>
    <row r="2190" spans="1:5" x14ac:dyDescent="0.15">
      <c r="A2190" s="97" t="str">
        <f t="shared" si="34"/>
        <v>Mycogen2Y737</v>
      </c>
      <c r="B2190" s="97" t="s">
        <v>2586</v>
      </c>
      <c r="C2190" s="97" t="s">
        <v>2607</v>
      </c>
      <c r="D2190" s="97" t="s">
        <v>1788</v>
      </c>
      <c r="E2190" s="18">
        <v>113</v>
      </c>
    </row>
    <row r="2191" spans="1:5" x14ac:dyDescent="0.15">
      <c r="A2191" s="97" t="str">
        <f t="shared" si="34"/>
        <v>Mycogen2Y739</v>
      </c>
      <c r="B2191" s="97" t="s">
        <v>2586</v>
      </c>
      <c r="C2191" s="97" t="s">
        <v>1976</v>
      </c>
      <c r="D2191" s="97" t="s">
        <v>1789</v>
      </c>
      <c r="E2191" s="18">
        <v>113</v>
      </c>
    </row>
    <row r="2192" spans="1:5" x14ac:dyDescent="0.15">
      <c r="A2192" s="97" t="str">
        <f t="shared" si="34"/>
        <v>NC+1557VT3</v>
      </c>
      <c r="B2192" s="97" t="s">
        <v>2578</v>
      </c>
      <c r="C2192" s="97" t="s">
        <v>1019</v>
      </c>
      <c r="D2192" s="97" t="s">
        <v>1487</v>
      </c>
      <c r="E2192" s="18">
        <v>95</v>
      </c>
    </row>
    <row r="2193" spans="1:5" x14ac:dyDescent="0.15">
      <c r="A2193" s="97" t="str">
        <f t="shared" si="34"/>
        <v>NC+1887VT3</v>
      </c>
      <c r="B2193" s="97" t="s">
        <v>2578</v>
      </c>
      <c r="C2193" s="97" t="s">
        <v>1020</v>
      </c>
      <c r="D2193" s="97" t="s">
        <v>1487</v>
      </c>
      <c r="E2193" s="18">
        <v>98</v>
      </c>
    </row>
    <row r="2194" spans="1:5" x14ac:dyDescent="0.15">
      <c r="A2194" s="97" t="str">
        <f t="shared" si="34"/>
        <v>NC+2040HRD</v>
      </c>
      <c r="B2194" s="97" t="s">
        <v>2578</v>
      </c>
      <c r="C2194" s="97" t="s">
        <v>1021</v>
      </c>
      <c r="D2194" s="97" t="s">
        <v>1789</v>
      </c>
      <c r="E2194" s="18">
        <v>100</v>
      </c>
    </row>
    <row r="2195" spans="1:5" x14ac:dyDescent="0.15">
      <c r="A2195" s="97" t="str">
        <f t="shared" si="34"/>
        <v>NC+2227VT3</v>
      </c>
      <c r="B2195" s="97" t="s">
        <v>2578</v>
      </c>
      <c r="C2195" s="97" t="s">
        <v>1022</v>
      </c>
      <c r="D2195" s="97" t="s">
        <v>1487</v>
      </c>
      <c r="E2195" s="18">
        <v>102</v>
      </c>
    </row>
    <row r="2196" spans="1:5" x14ac:dyDescent="0.15">
      <c r="A2196" s="97" t="str">
        <f t="shared" si="34"/>
        <v>NC+4022VT3</v>
      </c>
      <c r="B2196" s="97" t="s">
        <v>2578</v>
      </c>
      <c r="C2196" s="97" t="s">
        <v>1977</v>
      </c>
      <c r="D2196" s="97" t="s">
        <v>1487</v>
      </c>
      <c r="E2196" s="18">
        <v>109</v>
      </c>
    </row>
    <row r="2197" spans="1:5" x14ac:dyDescent="0.15">
      <c r="A2197" s="97" t="str">
        <f t="shared" si="34"/>
        <v>NC+4250R</v>
      </c>
      <c r="B2197" s="97" t="s">
        <v>2578</v>
      </c>
      <c r="C2197" s="97" t="s">
        <v>1978</v>
      </c>
      <c r="D2197" s="97" t="s">
        <v>1786</v>
      </c>
      <c r="E2197" s="18">
        <v>107</v>
      </c>
    </row>
    <row r="2198" spans="1:5" x14ac:dyDescent="0.15">
      <c r="A2198" s="97" t="str">
        <f t="shared" si="34"/>
        <v>NC+4251RB</v>
      </c>
      <c r="B2198" s="97" t="s">
        <v>2578</v>
      </c>
      <c r="C2198" s="97" t="s">
        <v>1979</v>
      </c>
      <c r="D2198" s="97" t="s">
        <v>1488</v>
      </c>
      <c r="E2198" s="18">
        <v>107</v>
      </c>
    </row>
    <row r="2199" spans="1:5" x14ac:dyDescent="0.15">
      <c r="A2199" s="97" t="str">
        <f t="shared" si="34"/>
        <v>NC+4252VT3</v>
      </c>
      <c r="B2199" s="97" t="s">
        <v>2578</v>
      </c>
      <c r="C2199" s="97" t="s">
        <v>1980</v>
      </c>
      <c r="D2199" s="97" t="s">
        <v>1487</v>
      </c>
      <c r="E2199" s="18">
        <v>107</v>
      </c>
    </row>
    <row r="2200" spans="1:5" x14ac:dyDescent="0.15">
      <c r="A2200" s="97" t="str">
        <f t="shared" si="34"/>
        <v>NC+4447RBD</v>
      </c>
      <c r="B2200" s="97" t="s">
        <v>2578</v>
      </c>
      <c r="C2200" s="97" t="s">
        <v>2579</v>
      </c>
      <c r="D2200" s="97" t="s">
        <v>1486</v>
      </c>
      <c r="E2200" s="18">
        <v>110</v>
      </c>
    </row>
    <row r="2201" spans="1:5" x14ac:dyDescent="0.15">
      <c r="A2201" s="97" t="str">
        <f t="shared" si="34"/>
        <v>NC+4447RBD CK</v>
      </c>
      <c r="B2201" s="97" t="s">
        <v>2578</v>
      </c>
      <c r="C2201" s="97" t="s">
        <v>1023</v>
      </c>
      <c r="D2201" s="97" t="s">
        <v>1486</v>
      </c>
      <c r="E2201" s="18">
        <v>110</v>
      </c>
    </row>
    <row r="2202" spans="1:5" x14ac:dyDescent="0.15">
      <c r="A2202" s="97" t="str">
        <f t="shared" si="34"/>
        <v>NC+4511R</v>
      </c>
      <c r="B2202" s="97" t="s">
        <v>2578</v>
      </c>
      <c r="C2202" s="97" t="s">
        <v>1981</v>
      </c>
      <c r="D2202" s="97" t="s">
        <v>1786</v>
      </c>
      <c r="E2202" s="18">
        <v>109</v>
      </c>
    </row>
    <row r="2203" spans="1:5" x14ac:dyDescent="0.15">
      <c r="A2203" s="97" t="str">
        <f t="shared" si="34"/>
        <v>NC+4516BD</v>
      </c>
      <c r="B2203" s="97" t="s">
        <v>2578</v>
      </c>
      <c r="C2203" s="97" t="s">
        <v>1024</v>
      </c>
      <c r="D2203" s="97" t="s">
        <v>1484</v>
      </c>
      <c r="E2203" s="18">
        <v>109</v>
      </c>
    </row>
    <row r="2204" spans="1:5" x14ac:dyDescent="0.15">
      <c r="A2204" s="97" t="str">
        <f t="shared" si="34"/>
        <v>NC+4517VT3</v>
      </c>
      <c r="B2204" s="97" t="s">
        <v>2578</v>
      </c>
      <c r="C2204" s="97" t="s">
        <v>1982</v>
      </c>
      <c r="D2204" s="97" t="s">
        <v>1487</v>
      </c>
      <c r="E2204" s="18">
        <v>109</v>
      </c>
    </row>
    <row r="2205" spans="1:5" x14ac:dyDescent="0.15">
      <c r="A2205" s="97" t="str">
        <f t="shared" si="34"/>
        <v>NC+4582VT3</v>
      </c>
      <c r="B2205" s="97" t="s">
        <v>2578</v>
      </c>
      <c r="C2205" s="97" t="s">
        <v>1025</v>
      </c>
      <c r="D2205" s="97" t="s">
        <v>1487</v>
      </c>
      <c r="E2205" s="18">
        <v>110</v>
      </c>
    </row>
    <row r="2206" spans="1:5" x14ac:dyDescent="0.15">
      <c r="A2206" s="97" t="str">
        <f t="shared" si="34"/>
        <v>NC+4777VT3</v>
      </c>
      <c r="B2206" s="97" t="s">
        <v>2578</v>
      </c>
      <c r="C2206" s="97" t="s">
        <v>3157</v>
      </c>
      <c r="D2206" s="97" t="s">
        <v>1487</v>
      </c>
      <c r="E2206" s="18">
        <v>109</v>
      </c>
    </row>
    <row r="2207" spans="1:5" x14ac:dyDescent="0.15">
      <c r="A2207" s="97" t="str">
        <f t="shared" si="34"/>
        <v>NC+4777VT3</v>
      </c>
      <c r="B2207" s="97" t="s">
        <v>2578</v>
      </c>
      <c r="C2207" s="97" t="s">
        <v>3157</v>
      </c>
      <c r="D2207" s="97" t="s">
        <v>1487</v>
      </c>
      <c r="E2207" s="18">
        <v>109</v>
      </c>
    </row>
    <row r="2208" spans="1:5" x14ac:dyDescent="0.15">
      <c r="A2208" s="97" t="str">
        <f t="shared" si="34"/>
        <v>NC+4948RBD</v>
      </c>
      <c r="B2208" s="97" t="s">
        <v>2578</v>
      </c>
      <c r="C2208" s="97" t="s">
        <v>2580</v>
      </c>
      <c r="D2208" s="97" t="s">
        <v>1486</v>
      </c>
      <c r="E2208" s="18">
        <v>111</v>
      </c>
    </row>
    <row r="2209" spans="1:5" x14ac:dyDescent="0.15">
      <c r="A2209" s="97" t="str">
        <f t="shared" si="34"/>
        <v>NC+5220</v>
      </c>
      <c r="B2209" s="97" t="s">
        <v>2578</v>
      </c>
      <c r="C2209" s="97" t="s">
        <v>1983</v>
      </c>
      <c r="D2209" s="97" t="s">
        <v>2641</v>
      </c>
      <c r="E2209" s="18">
        <v>112</v>
      </c>
    </row>
    <row r="2210" spans="1:5" x14ac:dyDescent="0.15">
      <c r="A2210" s="97" t="str">
        <f t="shared" si="34"/>
        <v>NC+5221R</v>
      </c>
      <c r="B2210" s="97" t="s">
        <v>2578</v>
      </c>
      <c r="C2210" s="97" t="s">
        <v>2581</v>
      </c>
      <c r="D2210" s="97" t="s">
        <v>1786</v>
      </c>
      <c r="E2210" s="18">
        <v>112</v>
      </c>
    </row>
    <row r="2211" spans="1:5" x14ac:dyDescent="0.15">
      <c r="A2211" s="97" t="str">
        <f t="shared" si="34"/>
        <v>NC+5223RBD</v>
      </c>
      <c r="B2211" s="97" t="s">
        <v>2578</v>
      </c>
      <c r="C2211" s="97" t="s">
        <v>2582</v>
      </c>
      <c r="D2211" s="97" t="s">
        <v>1486</v>
      </c>
      <c r="E2211" s="18">
        <v>112</v>
      </c>
    </row>
    <row r="2212" spans="1:5" x14ac:dyDescent="0.15">
      <c r="A2212" s="97" t="str">
        <f t="shared" si="34"/>
        <v>NC+5224RB</v>
      </c>
      <c r="B2212" s="97" t="s">
        <v>2578</v>
      </c>
      <c r="C2212" s="97" t="s">
        <v>1984</v>
      </c>
      <c r="D2212" s="97" t="s">
        <v>1488</v>
      </c>
      <c r="E2212" s="18">
        <v>112</v>
      </c>
    </row>
    <row r="2213" spans="1:5" x14ac:dyDescent="0.15">
      <c r="A2213" s="97" t="str">
        <f t="shared" si="34"/>
        <v>NC+5225VT3</v>
      </c>
      <c r="B2213" s="97" t="s">
        <v>2578</v>
      </c>
      <c r="C2213" s="97" t="s">
        <v>1985</v>
      </c>
      <c r="D2213" s="97" t="s">
        <v>1487</v>
      </c>
      <c r="E2213" s="18">
        <v>112</v>
      </c>
    </row>
    <row r="2214" spans="1:5" x14ac:dyDescent="0.15">
      <c r="A2214" s="97" t="str">
        <f t="shared" si="34"/>
        <v>NC+5252VT3</v>
      </c>
      <c r="B2214" s="97" t="s">
        <v>2578</v>
      </c>
      <c r="C2214" s="97" t="s">
        <v>2306</v>
      </c>
      <c r="D2214" s="97" t="s">
        <v>1487</v>
      </c>
      <c r="E2214" s="18">
        <v>107</v>
      </c>
    </row>
    <row r="2215" spans="1:5" x14ac:dyDescent="0.15">
      <c r="A2215" s="97" t="str">
        <f t="shared" si="34"/>
        <v>NC+5357VT3</v>
      </c>
      <c r="B2215" s="97" t="s">
        <v>2578</v>
      </c>
      <c r="C2215" s="97" t="s">
        <v>2307</v>
      </c>
      <c r="D2215" s="97" t="s">
        <v>1487</v>
      </c>
      <c r="E2215" s="18">
        <v>112</v>
      </c>
    </row>
    <row r="2216" spans="1:5" x14ac:dyDescent="0.15">
      <c r="A2216" s="97" t="str">
        <f t="shared" si="34"/>
        <v>NC+5386BD</v>
      </c>
      <c r="B2216" s="97" t="s">
        <v>2578</v>
      </c>
      <c r="C2216" s="97" t="s">
        <v>2308</v>
      </c>
      <c r="D2216" s="97" t="s">
        <v>1484</v>
      </c>
      <c r="E2216" s="18">
        <v>112</v>
      </c>
    </row>
    <row r="2217" spans="1:5" x14ac:dyDescent="0.15">
      <c r="A2217" s="97" t="str">
        <f t="shared" si="34"/>
        <v>NC+5387VT3</v>
      </c>
      <c r="B2217" s="97" t="s">
        <v>2578</v>
      </c>
      <c r="C2217" s="97" t="s">
        <v>2309</v>
      </c>
      <c r="D2217" s="97" t="s">
        <v>1487</v>
      </c>
      <c r="E2217" s="18">
        <v>112</v>
      </c>
    </row>
    <row r="2218" spans="1:5" x14ac:dyDescent="0.15">
      <c r="A2218" s="97" t="str">
        <f t="shared" si="34"/>
        <v>NC+5450R</v>
      </c>
      <c r="B2218" s="97" t="s">
        <v>2578</v>
      </c>
      <c r="C2218" s="97" t="s">
        <v>2310</v>
      </c>
      <c r="D2218" s="97" t="s">
        <v>1786</v>
      </c>
      <c r="E2218" s="18">
        <v>114</v>
      </c>
    </row>
    <row r="2219" spans="1:5" x14ac:dyDescent="0.15">
      <c r="A2219" s="97" t="str">
        <f t="shared" si="34"/>
        <v>NC+5451RB</v>
      </c>
      <c r="B2219" s="97" t="s">
        <v>2578</v>
      </c>
      <c r="C2219" s="97" t="s">
        <v>2583</v>
      </c>
      <c r="D2219" s="97" t="s">
        <v>1488</v>
      </c>
      <c r="E2219" s="18">
        <v>114</v>
      </c>
    </row>
    <row r="2220" spans="1:5" x14ac:dyDescent="0.15">
      <c r="A2220" s="97" t="str">
        <f t="shared" si="34"/>
        <v>NC+5453VT3</v>
      </c>
      <c r="B2220" s="97" t="s">
        <v>2578</v>
      </c>
      <c r="C2220" s="97" t="s">
        <v>2584</v>
      </c>
      <c r="D2220" s="97" t="s">
        <v>1487</v>
      </c>
      <c r="E2220" s="18">
        <v>114</v>
      </c>
    </row>
    <row r="2221" spans="1:5" x14ac:dyDescent="0.15">
      <c r="A2221" s="97" t="str">
        <f t="shared" si="34"/>
        <v>NC+6125RBD</v>
      </c>
      <c r="B2221" s="97" t="s">
        <v>2578</v>
      </c>
      <c r="C2221" s="97" t="s">
        <v>2585</v>
      </c>
      <c r="D2221" s="97" t="s">
        <v>1486</v>
      </c>
      <c r="E2221" s="18">
        <v>116</v>
      </c>
    </row>
    <row r="2222" spans="1:5" x14ac:dyDescent="0.15">
      <c r="A2222" s="97" t="str">
        <f t="shared" si="34"/>
        <v>NK35C-3000GT</v>
      </c>
      <c r="B2222" s="97" t="s">
        <v>2311</v>
      </c>
      <c r="C2222" s="97" t="s">
        <v>1026</v>
      </c>
      <c r="D2222" s="97" t="s">
        <v>1796</v>
      </c>
      <c r="E2222" s="18">
        <v>96</v>
      </c>
    </row>
    <row r="2223" spans="1:5" x14ac:dyDescent="0.15">
      <c r="A2223" s="97" t="str">
        <f t="shared" si="34"/>
        <v>NK35C-CB/LL</v>
      </c>
      <c r="B2223" s="97" t="s">
        <v>2311</v>
      </c>
      <c r="C2223" s="97" t="s">
        <v>2312</v>
      </c>
      <c r="D2223" s="97" t="s">
        <v>1491</v>
      </c>
      <c r="E2223" s="18">
        <v>96</v>
      </c>
    </row>
    <row r="2224" spans="1:5" x14ac:dyDescent="0.15">
      <c r="A2224" s="97" t="str">
        <f t="shared" si="34"/>
        <v>NK35C-GT</v>
      </c>
      <c r="B2224" s="97" t="s">
        <v>2311</v>
      </c>
      <c r="C2224" s="97" t="s">
        <v>2313</v>
      </c>
      <c r="D2224" s="97" t="s">
        <v>7</v>
      </c>
      <c r="E2224" s="18">
        <v>96</v>
      </c>
    </row>
    <row r="2225" spans="1:5" x14ac:dyDescent="0.15">
      <c r="A2225" s="97" t="str">
        <f t="shared" si="34"/>
        <v>NK36-T3</v>
      </c>
      <c r="B2225" s="97" t="s">
        <v>2311</v>
      </c>
      <c r="C2225" s="97" t="s">
        <v>2314</v>
      </c>
      <c r="D2225" s="97" t="s">
        <v>1491</v>
      </c>
      <c r="E2225" s="18">
        <v>99</v>
      </c>
    </row>
    <row r="2226" spans="1:5" x14ac:dyDescent="0.15">
      <c r="A2226" s="97" t="str">
        <f t="shared" si="34"/>
        <v>NK37D-GT</v>
      </c>
      <c r="B2226" s="97" t="s">
        <v>2311</v>
      </c>
      <c r="C2226" s="97" t="s">
        <v>2315</v>
      </c>
      <c r="D2226" s="97" t="s">
        <v>7</v>
      </c>
      <c r="E2226" s="18">
        <v>97</v>
      </c>
    </row>
    <row r="2227" spans="1:5" x14ac:dyDescent="0.15">
      <c r="A2227" s="97" t="str">
        <f t="shared" si="34"/>
        <v>NK40T-3000GT</v>
      </c>
      <c r="B2227" s="97" t="s">
        <v>2311</v>
      </c>
      <c r="C2227" s="97" t="s">
        <v>2316</v>
      </c>
      <c r="D2227" s="97" t="s">
        <v>1796</v>
      </c>
      <c r="E2227" s="18">
        <v>99</v>
      </c>
    </row>
    <row r="2228" spans="1:5" x14ac:dyDescent="0.15">
      <c r="A2228" s="97" t="str">
        <f t="shared" si="34"/>
        <v>NK40T-CB/LL/RW</v>
      </c>
      <c r="B2228" s="97" t="s">
        <v>2311</v>
      </c>
      <c r="C2228" s="97" t="s">
        <v>2317</v>
      </c>
      <c r="D2228" s="97" t="s">
        <v>1792</v>
      </c>
      <c r="E2228" s="18">
        <v>99</v>
      </c>
    </row>
    <row r="2229" spans="1:5" x14ac:dyDescent="0.15">
      <c r="A2229" s="97" t="str">
        <f t="shared" si="34"/>
        <v>NK40T-GT/CB/LL</v>
      </c>
      <c r="B2229" s="97" t="s">
        <v>2311</v>
      </c>
      <c r="C2229" s="97" t="s">
        <v>2318</v>
      </c>
      <c r="D2229" s="97" t="s">
        <v>1791</v>
      </c>
      <c r="E2229" s="18">
        <v>99</v>
      </c>
    </row>
    <row r="2230" spans="1:5" x14ac:dyDescent="0.15">
      <c r="A2230" s="97" t="str">
        <f t="shared" si="34"/>
        <v>NK45A-3000GT</v>
      </c>
      <c r="B2230" s="97" t="s">
        <v>2311</v>
      </c>
      <c r="C2230" s="97" t="s">
        <v>1027</v>
      </c>
      <c r="D2230" s="97" t="s">
        <v>1796</v>
      </c>
      <c r="E2230" s="18">
        <v>101</v>
      </c>
    </row>
    <row r="2231" spans="1:5" x14ac:dyDescent="0.15">
      <c r="A2231" s="97" t="str">
        <f t="shared" si="34"/>
        <v>NK45-A5</v>
      </c>
      <c r="B2231" s="97" t="s">
        <v>2311</v>
      </c>
      <c r="C2231" s="97" t="s">
        <v>2319</v>
      </c>
      <c r="D2231" s="97" t="s">
        <v>1792</v>
      </c>
      <c r="E2231" s="18">
        <v>101</v>
      </c>
    </row>
    <row r="2232" spans="1:5" x14ac:dyDescent="0.15">
      <c r="A2232" s="97" t="str">
        <f t="shared" si="34"/>
        <v>NK45-A6</v>
      </c>
      <c r="B2232" s="97" t="s">
        <v>2311</v>
      </c>
      <c r="C2232" s="97" t="s">
        <v>2320</v>
      </c>
      <c r="D2232" s="97" t="s">
        <v>1491</v>
      </c>
      <c r="E2232" s="18">
        <v>101</v>
      </c>
    </row>
    <row r="2233" spans="1:5" x14ac:dyDescent="0.15">
      <c r="A2233" s="97" t="str">
        <f t="shared" si="34"/>
        <v>NK45A-GT</v>
      </c>
      <c r="B2233" s="97" t="s">
        <v>2311</v>
      </c>
      <c r="C2233" s="97" t="s">
        <v>2321</v>
      </c>
      <c r="D2233" s="97" t="s">
        <v>7</v>
      </c>
      <c r="E2233" s="18">
        <v>101</v>
      </c>
    </row>
    <row r="2234" spans="1:5" x14ac:dyDescent="0.15">
      <c r="A2234" s="97" t="str">
        <f t="shared" si="34"/>
        <v>NK45A-GT/CB/LL</v>
      </c>
      <c r="B2234" s="97" t="s">
        <v>2311</v>
      </c>
      <c r="C2234" s="97" t="s">
        <v>2322</v>
      </c>
      <c r="D2234" s="97" t="s">
        <v>1791</v>
      </c>
      <c r="E2234" s="18">
        <v>101</v>
      </c>
    </row>
    <row r="2235" spans="1:5" x14ac:dyDescent="0.15">
      <c r="A2235" s="97" t="str">
        <f t="shared" si="34"/>
        <v>NK45A-LL</v>
      </c>
      <c r="B2235" s="97" t="s">
        <v>2311</v>
      </c>
      <c r="C2235" s="97" t="s">
        <v>2323</v>
      </c>
      <c r="D2235" s="97" t="s">
        <v>1787</v>
      </c>
      <c r="E2235" s="18">
        <v>101</v>
      </c>
    </row>
    <row r="2236" spans="1:5" x14ac:dyDescent="0.15">
      <c r="A2236" s="97" t="str">
        <f t="shared" si="34"/>
        <v>NK48G-3000GT</v>
      </c>
      <c r="B2236" s="97" t="s">
        <v>2311</v>
      </c>
      <c r="C2236" s="97" t="s">
        <v>1028</v>
      </c>
      <c r="D2236" s="97" t="s">
        <v>1796</v>
      </c>
      <c r="E2236" s="18">
        <v>103</v>
      </c>
    </row>
    <row r="2237" spans="1:5" x14ac:dyDescent="0.15">
      <c r="A2237" s="97" t="str">
        <f t="shared" si="34"/>
        <v>NK48G-CB/LL</v>
      </c>
      <c r="B2237" s="97" t="s">
        <v>2311</v>
      </c>
      <c r="C2237" s="97" t="s">
        <v>2324</v>
      </c>
      <c r="D2237" s="97" t="s">
        <v>1491</v>
      </c>
      <c r="E2237" s="18">
        <v>103</v>
      </c>
    </row>
    <row r="2238" spans="1:5" x14ac:dyDescent="0.15">
      <c r="A2238" s="97" t="str">
        <f t="shared" si="34"/>
        <v>NK48G-CB/LL/RW</v>
      </c>
      <c r="B2238" s="97" t="s">
        <v>2311</v>
      </c>
      <c r="C2238" s="97" t="s">
        <v>2325</v>
      </c>
      <c r="D2238" s="97" t="s">
        <v>1792</v>
      </c>
      <c r="E2238" s="18">
        <v>103</v>
      </c>
    </row>
    <row r="2239" spans="1:5" x14ac:dyDescent="0.15">
      <c r="A2239" s="97" t="str">
        <f t="shared" si="34"/>
        <v>NK48G-GT</v>
      </c>
      <c r="B2239" s="97" t="s">
        <v>2311</v>
      </c>
      <c r="C2239" s="97" t="s">
        <v>2326</v>
      </c>
      <c r="D2239" s="97" t="s">
        <v>7</v>
      </c>
      <c r="E2239" s="18">
        <v>103</v>
      </c>
    </row>
    <row r="2240" spans="1:5" x14ac:dyDescent="0.15">
      <c r="A2240" s="97" t="str">
        <f t="shared" si="34"/>
        <v>NK48S-3000GT</v>
      </c>
      <c r="B2240" s="97" t="s">
        <v>2311</v>
      </c>
      <c r="C2240" s="97" t="s">
        <v>668</v>
      </c>
      <c r="D2240" s="97" t="s">
        <v>1796</v>
      </c>
      <c r="E2240" s="18">
        <v>103</v>
      </c>
    </row>
    <row r="2241" spans="1:5" x14ac:dyDescent="0.15">
      <c r="A2241" s="97" t="str">
        <f t="shared" si="34"/>
        <v>NK48S-CB/LL/RW</v>
      </c>
      <c r="B2241" s="97" t="s">
        <v>2311</v>
      </c>
      <c r="C2241" s="97" t="s">
        <v>669</v>
      </c>
      <c r="D2241" s="97" t="s">
        <v>1792</v>
      </c>
      <c r="E2241" s="18">
        <v>103</v>
      </c>
    </row>
    <row r="2242" spans="1:5" x14ac:dyDescent="0.15">
      <c r="A2242" s="97" t="str">
        <f t="shared" ref="A2242:A2305" si="35">B2242&amp;C2242</f>
        <v>NK48S-GT</v>
      </c>
      <c r="B2242" s="97" t="s">
        <v>2311</v>
      </c>
      <c r="C2242" s="97" t="s">
        <v>670</v>
      </c>
      <c r="D2242" s="97" t="s">
        <v>7</v>
      </c>
      <c r="E2242" s="18">
        <v>103</v>
      </c>
    </row>
    <row r="2243" spans="1:5" x14ac:dyDescent="0.15">
      <c r="A2243" s="97" t="str">
        <f t="shared" si="35"/>
        <v>NK51T-3000GT</v>
      </c>
      <c r="B2243" s="97" t="s">
        <v>2311</v>
      </c>
      <c r="C2243" s="97" t="s">
        <v>1029</v>
      </c>
      <c r="D2243" s="97" t="s">
        <v>1796</v>
      </c>
      <c r="E2243" s="18">
        <v>104</v>
      </c>
    </row>
    <row r="2244" spans="1:5" x14ac:dyDescent="0.15">
      <c r="A2244" s="97" t="str">
        <f t="shared" si="35"/>
        <v>NK51-T6</v>
      </c>
      <c r="B2244" s="97" t="s">
        <v>2311</v>
      </c>
      <c r="C2244" s="97" t="s">
        <v>2327</v>
      </c>
      <c r="D2244" s="97" t="s">
        <v>1792</v>
      </c>
      <c r="E2244" s="18">
        <v>104</v>
      </c>
    </row>
    <row r="2245" spans="1:5" x14ac:dyDescent="0.15">
      <c r="A2245" s="97" t="str">
        <f t="shared" si="35"/>
        <v>NK51T-GT/CB/LL</v>
      </c>
      <c r="B2245" s="97" t="s">
        <v>2311</v>
      </c>
      <c r="C2245" s="97" t="s">
        <v>2328</v>
      </c>
      <c r="D2245" s="97" t="s">
        <v>1791</v>
      </c>
      <c r="E2245" s="18">
        <v>104</v>
      </c>
    </row>
    <row r="2246" spans="1:5" x14ac:dyDescent="0.15">
      <c r="A2246" s="97" t="str">
        <f t="shared" si="35"/>
        <v>NK52A-3000GT</v>
      </c>
      <c r="B2246" s="97" t="s">
        <v>2311</v>
      </c>
      <c r="C2246" s="97" t="s">
        <v>671</v>
      </c>
      <c r="D2246" s="97" t="s">
        <v>1796</v>
      </c>
      <c r="E2246" s="18">
        <v>104</v>
      </c>
    </row>
    <row r="2247" spans="1:5" x14ac:dyDescent="0.15">
      <c r="A2247" s="97" t="str">
        <f t="shared" si="35"/>
        <v>NK52A-CB/LL/RW</v>
      </c>
      <c r="B2247" s="97" t="s">
        <v>2311</v>
      </c>
      <c r="C2247" s="97" t="s">
        <v>672</v>
      </c>
      <c r="D2247" s="97" t="s">
        <v>1792</v>
      </c>
      <c r="E2247" s="18">
        <v>104</v>
      </c>
    </row>
    <row r="2248" spans="1:5" x14ac:dyDescent="0.15">
      <c r="A2248" s="97" t="str">
        <f t="shared" si="35"/>
        <v>NK53W-3000GT</v>
      </c>
      <c r="B2248" s="97" t="s">
        <v>2311</v>
      </c>
      <c r="C2248" s="97" t="s">
        <v>1030</v>
      </c>
      <c r="D2248" s="97" t="s">
        <v>1796</v>
      </c>
      <c r="E2248" s="18">
        <v>105</v>
      </c>
    </row>
    <row r="2249" spans="1:5" x14ac:dyDescent="0.15">
      <c r="A2249" s="97" t="str">
        <f t="shared" si="35"/>
        <v>NK53W-3000GT</v>
      </c>
      <c r="B2249" s="97" t="s">
        <v>2311</v>
      </c>
      <c r="C2249" s="97" t="s">
        <v>1030</v>
      </c>
      <c r="D2249" s="97" t="s">
        <v>1796</v>
      </c>
      <c r="E2249" s="18">
        <v>105</v>
      </c>
    </row>
    <row r="2250" spans="1:5" x14ac:dyDescent="0.15">
      <c r="A2250" s="97" t="str">
        <f t="shared" si="35"/>
        <v>NK54B-3000GT</v>
      </c>
      <c r="B2250" s="97" t="s">
        <v>2311</v>
      </c>
      <c r="C2250" s="97" t="s">
        <v>1651</v>
      </c>
      <c r="D2250" s="97" t="s">
        <v>1796</v>
      </c>
      <c r="E2250" s="18">
        <v>105</v>
      </c>
    </row>
    <row r="2251" spans="1:5" x14ac:dyDescent="0.15">
      <c r="A2251" s="97" t="str">
        <f t="shared" si="35"/>
        <v>NK58L-3000GT</v>
      </c>
      <c r="B2251" s="97" t="s">
        <v>2311</v>
      </c>
      <c r="C2251" s="97" t="s">
        <v>1031</v>
      </c>
      <c r="D2251" s="97" t="s">
        <v>1796</v>
      </c>
      <c r="E2251" s="18">
        <v>106</v>
      </c>
    </row>
    <row r="2252" spans="1:5" x14ac:dyDescent="0.15">
      <c r="A2252" s="97" t="str">
        <f t="shared" si="35"/>
        <v>NK60B-3000GT</v>
      </c>
      <c r="B2252" s="97" t="s">
        <v>2311</v>
      </c>
      <c r="C2252" s="97" t="s">
        <v>1656</v>
      </c>
      <c r="D2252" s="97" t="s">
        <v>1796</v>
      </c>
      <c r="E2252" s="18">
        <v>107</v>
      </c>
    </row>
    <row r="2253" spans="1:5" x14ac:dyDescent="0.15">
      <c r="A2253" s="97" t="str">
        <f t="shared" si="35"/>
        <v>NK60-B4</v>
      </c>
      <c r="B2253" s="97" t="s">
        <v>2311</v>
      </c>
      <c r="C2253" s="97" t="s">
        <v>1653</v>
      </c>
      <c r="D2253" s="97" t="s">
        <v>1792</v>
      </c>
      <c r="E2253" s="18">
        <v>107</v>
      </c>
    </row>
    <row r="2254" spans="1:5" x14ac:dyDescent="0.15">
      <c r="A2254" s="97" t="str">
        <f t="shared" si="35"/>
        <v>NK60-B6</v>
      </c>
      <c r="B2254" s="97" t="s">
        <v>2311</v>
      </c>
      <c r="C2254" s="97" t="s">
        <v>1654</v>
      </c>
      <c r="D2254" s="97" t="s">
        <v>1491</v>
      </c>
      <c r="E2254" s="18">
        <v>107</v>
      </c>
    </row>
    <row r="2255" spans="1:5" x14ac:dyDescent="0.15">
      <c r="A2255" s="97" t="str">
        <f t="shared" si="35"/>
        <v>NK60-G7</v>
      </c>
      <c r="B2255" s="97" t="s">
        <v>2311</v>
      </c>
      <c r="C2255" s="97" t="s">
        <v>1655</v>
      </c>
      <c r="D2255" s="97" t="s">
        <v>1792</v>
      </c>
      <c r="E2255" s="18">
        <v>108</v>
      </c>
    </row>
    <row r="2256" spans="1:5" x14ac:dyDescent="0.15">
      <c r="A2256" s="97" t="str">
        <f t="shared" si="35"/>
        <v>NK60-G7 CK</v>
      </c>
      <c r="B2256" s="97" t="s">
        <v>2311</v>
      </c>
      <c r="C2256" s="97" t="s">
        <v>1032</v>
      </c>
      <c r="D2256" s="97" t="s">
        <v>1792</v>
      </c>
      <c r="E2256" s="18">
        <v>108</v>
      </c>
    </row>
    <row r="2257" spans="1:5" x14ac:dyDescent="0.15">
      <c r="A2257" s="97" t="str">
        <f t="shared" si="35"/>
        <v>NK60G-GT/CB/LL</v>
      </c>
      <c r="B2257" s="97" t="s">
        <v>2311</v>
      </c>
      <c r="C2257" s="97" t="s">
        <v>1657</v>
      </c>
      <c r="D2257" s="97" t="s">
        <v>1791</v>
      </c>
      <c r="E2257" s="18">
        <v>108</v>
      </c>
    </row>
    <row r="2258" spans="1:5" x14ac:dyDescent="0.15">
      <c r="A2258" s="97" t="str">
        <f t="shared" si="35"/>
        <v>NK60-J3</v>
      </c>
      <c r="B2258" s="97" t="s">
        <v>2311</v>
      </c>
      <c r="C2258" s="97" t="s">
        <v>1652</v>
      </c>
      <c r="D2258" s="97" t="s">
        <v>1787</v>
      </c>
      <c r="E2258" s="18">
        <v>107</v>
      </c>
    </row>
    <row r="2259" spans="1:5" x14ac:dyDescent="0.15">
      <c r="A2259" s="97" t="str">
        <f t="shared" si="35"/>
        <v>NK61P-3000GT</v>
      </c>
      <c r="B2259" s="97" t="s">
        <v>2311</v>
      </c>
      <c r="C2259" s="97" t="s">
        <v>673</v>
      </c>
      <c r="D2259" s="97" t="s">
        <v>1796</v>
      </c>
      <c r="E2259" s="18">
        <v>108</v>
      </c>
    </row>
    <row r="2260" spans="1:5" x14ac:dyDescent="0.15">
      <c r="A2260" s="97" t="str">
        <f t="shared" si="35"/>
        <v>NK63R-3000GT</v>
      </c>
      <c r="B2260" s="97" t="s">
        <v>2311</v>
      </c>
      <c r="C2260" s="97" t="s">
        <v>674</v>
      </c>
      <c r="D2260" s="97" t="s">
        <v>1796</v>
      </c>
      <c r="E2260" s="18">
        <v>109</v>
      </c>
    </row>
    <row r="2261" spans="1:5" x14ac:dyDescent="0.15">
      <c r="A2261" s="97" t="str">
        <f t="shared" si="35"/>
        <v>NK63R-GT</v>
      </c>
      <c r="B2261" s="97" t="s">
        <v>2311</v>
      </c>
      <c r="C2261" s="97" t="s">
        <v>675</v>
      </c>
      <c r="D2261" s="97" t="s">
        <v>7</v>
      </c>
      <c r="E2261" s="18">
        <v>109</v>
      </c>
    </row>
    <row r="2262" spans="1:5" x14ac:dyDescent="0.15">
      <c r="A2262" s="97" t="str">
        <f t="shared" si="35"/>
        <v>NK64Z-00</v>
      </c>
      <c r="B2262" s="97" t="s">
        <v>2311</v>
      </c>
      <c r="C2262" s="97" t="s">
        <v>1659</v>
      </c>
      <c r="D2262" s="97" t="s">
        <v>2641</v>
      </c>
      <c r="E2262" s="18">
        <v>109</v>
      </c>
    </row>
    <row r="2263" spans="1:5" x14ac:dyDescent="0.15">
      <c r="A2263" s="97" t="str">
        <f t="shared" si="35"/>
        <v>NK64-Z5</v>
      </c>
      <c r="B2263" s="97" t="s">
        <v>2311</v>
      </c>
      <c r="C2263" s="97" t="s">
        <v>1658</v>
      </c>
      <c r="D2263" s="97" t="s">
        <v>1491</v>
      </c>
      <c r="E2263" s="18">
        <v>109</v>
      </c>
    </row>
    <row r="2264" spans="1:5" x14ac:dyDescent="0.15">
      <c r="A2264" s="97" t="str">
        <f t="shared" si="35"/>
        <v>NK64Z-CB/LL/RW</v>
      </c>
      <c r="B2264" s="97" t="s">
        <v>2311</v>
      </c>
      <c r="C2264" s="97" t="s">
        <v>1660</v>
      </c>
      <c r="D2264" s="97" t="s">
        <v>1792</v>
      </c>
      <c r="E2264" s="18">
        <v>109</v>
      </c>
    </row>
    <row r="2265" spans="1:5" x14ac:dyDescent="0.15">
      <c r="A2265" s="97" t="str">
        <f t="shared" si="35"/>
        <v>NK67-W2</v>
      </c>
      <c r="B2265" s="97" t="s">
        <v>2311</v>
      </c>
      <c r="C2265" s="97" t="s">
        <v>1661</v>
      </c>
      <c r="D2265" s="97" t="s">
        <v>1792</v>
      </c>
      <c r="E2265" s="18">
        <v>109</v>
      </c>
    </row>
    <row r="2266" spans="1:5" x14ac:dyDescent="0.15">
      <c r="A2266" s="97" t="str">
        <f t="shared" si="35"/>
        <v>NK67-W5</v>
      </c>
      <c r="B2266" s="97" t="s">
        <v>2311</v>
      </c>
      <c r="C2266" s="97" t="s">
        <v>1662</v>
      </c>
      <c r="D2266" s="97" t="s">
        <v>1491</v>
      </c>
      <c r="E2266" s="18">
        <v>109</v>
      </c>
    </row>
    <row r="2267" spans="1:5" x14ac:dyDescent="0.15">
      <c r="A2267" s="97" t="str">
        <f t="shared" si="35"/>
        <v>NK67W-GT/CB/LL</v>
      </c>
      <c r="B2267" s="97" t="s">
        <v>2311</v>
      </c>
      <c r="C2267" s="97" t="s">
        <v>1663</v>
      </c>
      <c r="D2267" s="97" t="s">
        <v>1791</v>
      </c>
      <c r="E2267" s="18">
        <v>109</v>
      </c>
    </row>
    <row r="2268" spans="1:5" x14ac:dyDescent="0.15">
      <c r="A2268" s="97" t="str">
        <f t="shared" si="35"/>
        <v>NK68-B8</v>
      </c>
      <c r="B2268" s="97" t="s">
        <v>2311</v>
      </c>
      <c r="C2268" s="97" t="s">
        <v>1664</v>
      </c>
      <c r="D2268" s="97" t="s">
        <v>1491</v>
      </c>
      <c r="E2268" s="18">
        <v>110</v>
      </c>
    </row>
    <row r="2269" spans="1:5" x14ac:dyDescent="0.15">
      <c r="A2269" s="97" t="str">
        <f t="shared" si="35"/>
        <v>NK68B-CB/LL/RW</v>
      </c>
      <c r="B2269" s="97" t="s">
        <v>2311</v>
      </c>
      <c r="C2269" s="97" t="s">
        <v>1665</v>
      </c>
      <c r="D2269" s="97" t="s">
        <v>1792</v>
      </c>
      <c r="E2269" s="18">
        <v>110</v>
      </c>
    </row>
    <row r="2270" spans="1:5" x14ac:dyDescent="0.15">
      <c r="A2270" s="97" t="str">
        <f t="shared" si="35"/>
        <v>NK68B-GT</v>
      </c>
      <c r="B2270" s="97" t="s">
        <v>2311</v>
      </c>
      <c r="C2270" s="97" t="s">
        <v>1666</v>
      </c>
      <c r="D2270" s="97" t="s">
        <v>7</v>
      </c>
      <c r="E2270" s="18">
        <v>110</v>
      </c>
    </row>
    <row r="2271" spans="1:5" x14ac:dyDescent="0.15">
      <c r="A2271" s="97" t="str">
        <f t="shared" si="35"/>
        <v>NK69L-GT</v>
      </c>
      <c r="B2271" s="97" t="s">
        <v>2311</v>
      </c>
      <c r="C2271" s="97" t="s">
        <v>676</v>
      </c>
      <c r="D2271" s="97" t="s">
        <v>7</v>
      </c>
      <c r="E2271" s="18">
        <v>111</v>
      </c>
    </row>
    <row r="2272" spans="1:5" x14ac:dyDescent="0.15">
      <c r="A2272" s="97" t="str">
        <f t="shared" si="35"/>
        <v>NK71-M1</v>
      </c>
      <c r="B2272" s="97" t="s">
        <v>2311</v>
      </c>
      <c r="C2272" s="97" t="s">
        <v>1667</v>
      </c>
      <c r="D2272" s="97" t="s">
        <v>1485</v>
      </c>
      <c r="E2272" s="18">
        <v>112</v>
      </c>
    </row>
    <row r="2273" spans="1:5" x14ac:dyDescent="0.15">
      <c r="A2273" s="97" t="str">
        <f t="shared" si="35"/>
        <v>NK71M-3000GT</v>
      </c>
      <c r="B2273" s="97" t="s">
        <v>2311</v>
      </c>
      <c r="C2273" s="97" t="s">
        <v>1668</v>
      </c>
      <c r="D2273" s="97" t="s">
        <v>1796</v>
      </c>
      <c r="E2273" s="18">
        <v>112</v>
      </c>
    </row>
    <row r="2274" spans="1:5" x14ac:dyDescent="0.15">
      <c r="A2274" s="97" t="str">
        <f t="shared" si="35"/>
        <v>NK71M-GT/CB/LL</v>
      </c>
      <c r="B2274" s="97" t="s">
        <v>2311</v>
      </c>
      <c r="C2274" s="97" t="s">
        <v>1669</v>
      </c>
      <c r="D2274" s="97" t="s">
        <v>1791</v>
      </c>
      <c r="E2274" s="18">
        <v>112</v>
      </c>
    </row>
    <row r="2275" spans="1:5" x14ac:dyDescent="0.15">
      <c r="A2275" s="97" t="str">
        <f t="shared" si="35"/>
        <v>NK71M-LL</v>
      </c>
      <c r="B2275" s="97" t="s">
        <v>2311</v>
      </c>
      <c r="C2275" s="97" t="s">
        <v>1670</v>
      </c>
      <c r="D2275" s="97" t="s">
        <v>1787</v>
      </c>
      <c r="E2275" s="18">
        <v>112</v>
      </c>
    </row>
    <row r="2276" spans="1:5" x14ac:dyDescent="0.15">
      <c r="A2276" s="97" t="str">
        <f t="shared" si="35"/>
        <v>NK72D-3000GT</v>
      </c>
      <c r="B2276" s="97" t="s">
        <v>2311</v>
      </c>
      <c r="C2276" s="97" t="s">
        <v>1672</v>
      </c>
      <c r="D2276" s="97" t="s">
        <v>1796</v>
      </c>
      <c r="E2276" s="18">
        <v>112</v>
      </c>
    </row>
    <row r="2277" spans="1:5" x14ac:dyDescent="0.15">
      <c r="A2277" s="97" t="str">
        <f t="shared" si="35"/>
        <v>NK72D-CB/LL/RW</v>
      </c>
      <c r="B2277" s="97" t="s">
        <v>2311</v>
      </c>
      <c r="C2277" s="97" t="s">
        <v>1673</v>
      </c>
      <c r="D2277" s="97" t="s">
        <v>1792</v>
      </c>
      <c r="E2277" s="18">
        <v>112</v>
      </c>
    </row>
    <row r="2278" spans="1:5" x14ac:dyDescent="0.15">
      <c r="A2278" s="97" t="str">
        <f t="shared" si="35"/>
        <v>NK72D-GT/CB/LL</v>
      </c>
      <c r="B2278" s="97" t="s">
        <v>2311</v>
      </c>
      <c r="C2278" s="97" t="s">
        <v>1674</v>
      </c>
      <c r="D2278" s="97" t="s">
        <v>1791</v>
      </c>
      <c r="E2278" s="18">
        <v>112</v>
      </c>
    </row>
    <row r="2279" spans="1:5" x14ac:dyDescent="0.15">
      <c r="A2279" s="97" t="str">
        <f t="shared" si="35"/>
        <v>NK72K-GT/CB/LL</v>
      </c>
      <c r="B2279" s="97" t="s">
        <v>2311</v>
      </c>
      <c r="C2279" s="97" t="s">
        <v>677</v>
      </c>
      <c r="D2279" s="97" t="s">
        <v>1791</v>
      </c>
      <c r="E2279" s="18">
        <v>112</v>
      </c>
    </row>
    <row r="2280" spans="1:5" x14ac:dyDescent="0.15">
      <c r="A2280" s="97" t="str">
        <f t="shared" si="35"/>
        <v>NK72Q-3000GT</v>
      </c>
      <c r="B2280" s="97" t="s">
        <v>2311</v>
      </c>
      <c r="C2280" s="97" t="s">
        <v>678</v>
      </c>
      <c r="D2280" s="97" t="s">
        <v>1796</v>
      </c>
      <c r="E2280" s="18">
        <v>112</v>
      </c>
    </row>
    <row r="2281" spans="1:5" x14ac:dyDescent="0.15">
      <c r="A2281" s="97" t="str">
        <f t="shared" si="35"/>
        <v>NK72-Q6</v>
      </c>
      <c r="B2281" s="97" t="s">
        <v>2311</v>
      </c>
      <c r="C2281" s="97" t="s">
        <v>1671</v>
      </c>
      <c r="D2281" s="97" t="s">
        <v>1491</v>
      </c>
      <c r="E2281" s="18">
        <v>112</v>
      </c>
    </row>
    <row r="2282" spans="1:5" x14ac:dyDescent="0.15">
      <c r="A2282" s="97" t="str">
        <f t="shared" si="35"/>
        <v>NK72Q-CB/LL/RW</v>
      </c>
      <c r="B2282" s="97" t="s">
        <v>2311</v>
      </c>
      <c r="C2282" s="97" t="s">
        <v>1675</v>
      </c>
      <c r="D2282" s="97" t="s">
        <v>1792</v>
      </c>
      <c r="E2282" s="18">
        <v>112</v>
      </c>
    </row>
    <row r="2283" spans="1:5" x14ac:dyDescent="0.15">
      <c r="A2283" s="97" t="str">
        <f t="shared" si="35"/>
        <v>NK72Q-GT</v>
      </c>
      <c r="B2283" s="97" t="s">
        <v>2311</v>
      </c>
      <c r="C2283" s="97" t="s">
        <v>1676</v>
      </c>
      <c r="D2283" s="97" t="s">
        <v>7</v>
      </c>
      <c r="E2283" s="18">
        <v>112</v>
      </c>
    </row>
    <row r="2284" spans="1:5" x14ac:dyDescent="0.15">
      <c r="A2284" s="97" t="str">
        <f t="shared" si="35"/>
        <v>NK73-N5</v>
      </c>
      <c r="B2284" s="97" t="s">
        <v>2311</v>
      </c>
      <c r="C2284" s="97" t="s">
        <v>1677</v>
      </c>
      <c r="D2284" s="97" t="s">
        <v>1862</v>
      </c>
      <c r="E2284" s="18">
        <v>113</v>
      </c>
    </row>
    <row r="2285" spans="1:5" x14ac:dyDescent="0.15">
      <c r="A2285" s="97" t="str">
        <f t="shared" si="35"/>
        <v>NK73N-GT</v>
      </c>
      <c r="B2285" s="97" t="s">
        <v>2311</v>
      </c>
      <c r="C2285" s="97" t="s">
        <v>1678</v>
      </c>
      <c r="D2285" s="97" t="s">
        <v>7</v>
      </c>
      <c r="E2285" s="18">
        <v>113</v>
      </c>
    </row>
    <row r="2286" spans="1:5" x14ac:dyDescent="0.15">
      <c r="A2286" s="97" t="str">
        <f t="shared" si="35"/>
        <v>NK73N-GT/CB/LL</v>
      </c>
      <c r="B2286" s="97" t="s">
        <v>2311</v>
      </c>
      <c r="C2286" s="97" t="s">
        <v>1679</v>
      </c>
      <c r="D2286" s="97" t="s">
        <v>1791</v>
      </c>
      <c r="E2286" s="18">
        <v>113</v>
      </c>
    </row>
    <row r="2287" spans="1:5" x14ac:dyDescent="0.15">
      <c r="A2287" s="97" t="str">
        <f t="shared" si="35"/>
        <v>NK73N-LL</v>
      </c>
      <c r="B2287" s="97" t="s">
        <v>2311</v>
      </c>
      <c r="C2287" s="97" t="s">
        <v>1680</v>
      </c>
      <c r="D2287" s="97" t="s">
        <v>1787</v>
      </c>
      <c r="E2287" s="18">
        <v>113</v>
      </c>
    </row>
    <row r="2288" spans="1:5" x14ac:dyDescent="0.15">
      <c r="A2288" s="97" t="str">
        <f t="shared" si="35"/>
        <v>NK76-D3</v>
      </c>
      <c r="B2288" s="97" t="s">
        <v>2311</v>
      </c>
      <c r="C2288" s="97" t="s">
        <v>1681</v>
      </c>
      <c r="D2288" s="97" t="s">
        <v>1491</v>
      </c>
      <c r="E2288" s="18">
        <v>114</v>
      </c>
    </row>
    <row r="2289" spans="1:5" x14ac:dyDescent="0.15">
      <c r="A2289" s="97" t="str">
        <f t="shared" si="35"/>
        <v>NK76-D8</v>
      </c>
      <c r="B2289" s="97" t="s">
        <v>2311</v>
      </c>
      <c r="C2289" s="97" t="s">
        <v>1682</v>
      </c>
      <c r="D2289" s="97" t="s">
        <v>1792</v>
      </c>
      <c r="E2289" s="18">
        <v>114</v>
      </c>
    </row>
    <row r="2290" spans="1:5" x14ac:dyDescent="0.15">
      <c r="A2290" s="97" t="str">
        <f t="shared" si="35"/>
        <v>NK76D-GT</v>
      </c>
      <c r="B2290" s="97" t="s">
        <v>2311</v>
      </c>
      <c r="C2290" s="97" t="s">
        <v>1683</v>
      </c>
      <c r="D2290" s="97" t="s">
        <v>7</v>
      </c>
      <c r="E2290" s="18">
        <v>114</v>
      </c>
    </row>
    <row r="2291" spans="1:5" x14ac:dyDescent="0.15">
      <c r="A2291" s="97" t="str">
        <f t="shared" si="35"/>
        <v>NK76D-GT/CB/LL</v>
      </c>
      <c r="B2291" s="97" t="s">
        <v>2311</v>
      </c>
      <c r="C2291" s="97" t="s">
        <v>1684</v>
      </c>
      <c r="D2291" s="97" t="s">
        <v>1791</v>
      </c>
      <c r="E2291" s="18">
        <v>114</v>
      </c>
    </row>
    <row r="2292" spans="1:5" x14ac:dyDescent="0.15">
      <c r="A2292" s="97" t="str">
        <f t="shared" si="35"/>
        <v>NK77H-3000GT</v>
      </c>
      <c r="B2292" s="97" t="s">
        <v>2311</v>
      </c>
      <c r="C2292" s="97" t="s">
        <v>679</v>
      </c>
      <c r="D2292" s="97" t="s">
        <v>1796</v>
      </c>
      <c r="E2292" s="18">
        <v>115</v>
      </c>
    </row>
    <row r="2293" spans="1:5" x14ac:dyDescent="0.15">
      <c r="A2293" s="97" t="str">
        <f t="shared" si="35"/>
        <v>NK77P-3000GT</v>
      </c>
      <c r="B2293" s="97" t="s">
        <v>2311</v>
      </c>
      <c r="C2293" s="97" t="s">
        <v>1686</v>
      </c>
      <c r="D2293" s="97" t="s">
        <v>1796</v>
      </c>
      <c r="E2293" s="18">
        <v>114</v>
      </c>
    </row>
    <row r="2294" spans="1:5" x14ac:dyDescent="0.15">
      <c r="A2294" s="97" t="str">
        <f t="shared" si="35"/>
        <v>NK77-P5</v>
      </c>
      <c r="B2294" s="97" t="s">
        <v>2311</v>
      </c>
      <c r="C2294" s="97" t="s">
        <v>1685</v>
      </c>
      <c r="D2294" s="97" t="s">
        <v>1491</v>
      </c>
      <c r="E2294" s="18">
        <v>114</v>
      </c>
    </row>
    <row r="2295" spans="1:5" x14ac:dyDescent="0.15">
      <c r="A2295" s="97" t="str">
        <f t="shared" si="35"/>
        <v>NK77P-CB/LL/RW</v>
      </c>
      <c r="B2295" s="97" t="s">
        <v>2311</v>
      </c>
      <c r="C2295" s="97" t="s">
        <v>1687</v>
      </c>
      <c r="D2295" s="97" t="s">
        <v>1792</v>
      </c>
      <c r="E2295" s="18">
        <v>114</v>
      </c>
    </row>
    <row r="2296" spans="1:5" x14ac:dyDescent="0.15">
      <c r="A2296" s="97" t="str">
        <f t="shared" si="35"/>
        <v>NK77P-GT/CB/LL</v>
      </c>
      <c r="B2296" s="97" t="s">
        <v>2311</v>
      </c>
      <c r="C2296" s="97" t="s">
        <v>1688</v>
      </c>
      <c r="D2296" s="97" t="s">
        <v>1791</v>
      </c>
      <c r="E2296" s="18">
        <v>114</v>
      </c>
    </row>
    <row r="2297" spans="1:5" x14ac:dyDescent="0.15">
      <c r="A2297" s="97" t="str">
        <f t="shared" si="35"/>
        <v>NK78N-GT</v>
      </c>
      <c r="B2297" s="97" t="s">
        <v>2311</v>
      </c>
      <c r="C2297" s="97" t="s">
        <v>1689</v>
      </c>
      <c r="D2297" s="97" t="s">
        <v>7</v>
      </c>
      <c r="E2297" s="18">
        <v>115</v>
      </c>
    </row>
    <row r="2298" spans="1:5" x14ac:dyDescent="0.15">
      <c r="A2298" s="97" t="str">
        <f t="shared" si="35"/>
        <v>NK78N-GT/CB/LL</v>
      </c>
      <c r="B2298" s="97" t="s">
        <v>2311</v>
      </c>
      <c r="C2298" s="97" t="s">
        <v>1690</v>
      </c>
      <c r="D2298" s="97" t="s">
        <v>1791</v>
      </c>
      <c r="E2298" s="18">
        <v>115</v>
      </c>
    </row>
    <row r="2299" spans="1:5" x14ac:dyDescent="0.15">
      <c r="A2299" s="97" t="str">
        <f t="shared" si="35"/>
        <v>NK82V-3000GT</v>
      </c>
      <c r="B2299" s="97" t="s">
        <v>2311</v>
      </c>
      <c r="C2299" s="97" t="s">
        <v>680</v>
      </c>
      <c r="D2299" s="97" t="s">
        <v>1796</v>
      </c>
      <c r="E2299" s="18">
        <v>117</v>
      </c>
    </row>
    <row r="2300" spans="1:5" x14ac:dyDescent="0.15">
      <c r="A2300" s="97" t="str">
        <f t="shared" si="35"/>
        <v>NuTech0A009</v>
      </c>
      <c r="B2300" s="97" t="s">
        <v>3275</v>
      </c>
      <c r="C2300" s="97" t="s">
        <v>3276</v>
      </c>
      <c r="D2300" s="97" t="s">
        <v>2641</v>
      </c>
      <c r="E2300" s="18">
        <v>109</v>
      </c>
    </row>
    <row r="2301" spans="1:5" x14ac:dyDescent="0.15">
      <c r="A2301" s="97" t="str">
        <f t="shared" si="35"/>
        <v>NuTech0A201</v>
      </c>
      <c r="B2301" s="97" t="s">
        <v>3275</v>
      </c>
      <c r="C2301" s="97" t="s">
        <v>3277</v>
      </c>
      <c r="D2301" s="97" t="s">
        <v>2641</v>
      </c>
      <c r="E2301" s="18">
        <v>101</v>
      </c>
    </row>
    <row r="2302" spans="1:5" x14ac:dyDescent="0.15">
      <c r="A2302" s="97" t="str">
        <f t="shared" si="35"/>
        <v>NuTech0A213</v>
      </c>
      <c r="B2302" s="97" t="s">
        <v>3275</v>
      </c>
      <c r="C2302" s="97" t="s">
        <v>3278</v>
      </c>
      <c r="D2302" s="97" t="s">
        <v>2641</v>
      </c>
      <c r="E2302" s="18">
        <v>113</v>
      </c>
    </row>
    <row r="2303" spans="1:5" x14ac:dyDescent="0.15">
      <c r="A2303" s="97" t="str">
        <f t="shared" si="35"/>
        <v>NuTech0A383</v>
      </c>
      <c r="B2303" s="97" t="s">
        <v>3275</v>
      </c>
      <c r="C2303" s="97" t="s">
        <v>3279</v>
      </c>
      <c r="D2303" s="97" t="s">
        <v>2641</v>
      </c>
      <c r="E2303" s="18">
        <v>83</v>
      </c>
    </row>
    <row r="2304" spans="1:5" x14ac:dyDescent="0.15">
      <c r="A2304" s="97" t="str">
        <f t="shared" si="35"/>
        <v>NuTech0A402</v>
      </c>
      <c r="B2304" s="97" t="s">
        <v>3275</v>
      </c>
      <c r="C2304" s="97" t="s">
        <v>3280</v>
      </c>
      <c r="D2304" s="97" t="s">
        <v>2641</v>
      </c>
      <c r="E2304" s="18">
        <v>102</v>
      </c>
    </row>
    <row r="2305" spans="1:5" x14ac:dyDescent="0.15">
      <c r="A2305" s="97" t="str">
        <f t="shared" si="35"/>
        <v>NuTech0A405</v>
      </c>
      <c r="B2305" s="97" t="s">
        <v>3275</v>
      </c>
      <c r="C2305" s="97" t="s">
        <v>3281</v>
      </c>
      <c r="D2305" s="97" t="s">
        <v>2641</v>
      </c>
      <c r="E2305" s="18">
        <v>105</v>
      </c>
    </row>
    <row r="2306" spans="1:5" x14ac:dyDescent="0.15">
      <c r="A2306" s="97" t="str">
        <f t="shared" ref="A2306:A2369" si="36">B2306&amp;C2306</f>
        <v>NuTech0A595</v>
      </c>
      <c r="B2306" s="97" t="s">
        <v>3275</v>
      </c>
      <c r="C2306" s="97" t="s">
        <v>3282</v>
      </c>
      <c r="D2306" s="97" t="s">
        <v>2641</v>
      </c>
      <c r="E2306" s="18">
        <v>95</v>
      </c>
    </row>
    <row r="2307" spans="1:5" x14ac:dyDescent="0.15">
      <c r="A2307" s="97" t="str">
        <f t="shared" si="36"/>
        <v>NuTech0A887</v>
      </c>
      <c r="B2307" s="97" t="s">
        <v>3275</v>
      </c>
      <c r="C2307" s="97" t="s">
        <v>3283</v>
      </c>
      <c r="D2307" s="97" t="s">
        <v>2641</v>
      </c>
      <c r="E2307" s="18">
        <v>87</v>
      </c>
    </row>
    <row r="2308" spans="1:5" x14ac:dyDescent="0.15">
      <c r="A2308" s="97" t="str">
        <f t="shared" si="36"/>
        <v>NuTech0A909</v>
      </c>
      <c r="B2308" s="97" t="s">
        <v>3275</v>
      </c>
      <c r="C2308" s="97" t="s">
        <v>3284</v>
      </c>
      <c r="D2308" s="97" t="s">
        <v>2641</v>
      </c>
      <c r="E2308" s="18">
        <v>109</v>
      </c>
    </row>
    <row r="2309" spans="1:5" x14ac:dyDescent="0.15">
      <c r="A2309" s="97" t="str">
        <f t="shared" si="36"/>
        <v>NuTech0C111</v>
      </c>
      <c r="B2309" s="97" t="s">
        <v>3275</v>
      </c>
      <c r="C2309" s="97" t="s">
        <v>3285</v>
      </c>
      <c r="D2309" s="97" t="s">
        <v>1492</v>
      </c>
      <c r="E2309" s="18">
        <v>111</v>
      </c>
    </row>
    <row r="2310" spans="1:5" x14ac:dyDescent="0.15">
      <c r="A2310" s="97" t="str">
        <f t="shared" si="36"/>
        <v>NuTech0C213</v>
      </c>
      <c r="B2310" s="97" t="s">
        <v>3275</v>
      </c>
      <c r="C2310" s="97" t="s">
        <v>3286</v>
      </c>
      <c r="D2310" s="97" t="s">
        <v>1492</v>
      </c>
      <c r="E2310" s="18">
        <v>113</v>
      </c>
    </row>
    <row r="2311" spans="1:5" x14ac:dyDescent="0.15">
      <c r="A2311" s="97" t="str">
        <f t="shared" si="36"/>
        <v>NuTech0C616</v>
      </c>
      <c r="B2311" s="97" t="s">
        <v>3275</v>
      </c>
      <c r="C2311" s="97" t="s">
        <v>3287</v>
      </c>
      <c r="D2311" s="97" t="s">
        <v>1492</v>
      </c>
      <c r="E2311" s="18">
        <v>116</v>
      </c>
    </row>
    <row r="2312" spans="1:5" x14ac:dyDescent="0.15">
      <c r="A2312" s="97" t="str">
        <f t="shared" si="36"/>
        <v>NuTech1A909</v>
      </c>
      <c r="B2312" s="97" t="s">
        <v>3275</v>
      </c>
      <c r="C2312" s="97" t="s">
        <v>3288</v>
      </c>
      <c r="D2312" s="97" t="s">
        <v>1787</v>
      </c>
      <c r="E2312" s="18">
        <v>109</v>
      </c>
    </row>
    <row r="2313" spans="1:5" x14ac:dyDescent="0.15">
      <c r="A2313" s="97" t="str">
        <f t="shared" si="36"/>
        <v>NuTech1B898</v>
      </c>
      <c r="B2313" s="97" t="s">
        <v>3275</v>
      </c>
      <c r="C2313" s="97" t="s">
        <v>3289</v>
      </c>
      <c r="D2313" s="97" t="s">
        <v>1491</v>
      </c>
      <c r="E2313" s="18">
        <v>98</v>
      </c>
    </row>
    <row r="2314" spans="1:5" x14ac:dyDescent="0.15">
      <c r="A2314" s="97" t="str">
        <f t="shared" si="36"/>
        <v>NuTech1B909</v>
      </c>
      <c r="B2314" s="97" t="s">
        <v>3275</v>
      </c>
      <c r="C2314" s="97" t="s">
        <v>3290</v>
      </c>
      <c r="D2314" s="97" t="s">
        <v>1491</v>
      </c>
      <c r="E2314" s="18">
        <v>109</v>
      </c>
    </row>
    <row r="2315" spans="1:5" x14ac:dyDescent="0.15">
      <c r="A2315" s="97" t="str">
        <f t="shared" si="36"/>
        <v>NuTech1H201</v>
      </c>
      <c r="B2315" s="97" t="s">
        <v>3275</v>
      </c>
      <c r="C2315" s="97" t="s">
        <v>3291</v>
      </c>
      <c r="D2315" s="97" t="s">
        <v>1485</v>
      </c>
      <c r="E2315" s="18">
        <v>101</v>
      </c>
    </row>
    <row r="2316" spans="1:5" x14ac:dyDescent="0.15">
      <c r="A2316" s="97" t="str">
        <f t="shared" si="36"/>
        <v>NuTech1H602</v>
      </c>
      <c r="B2316" s="97" t="s">
        <v>3275</v>
      </c>
      <c r="C2316" s="97" t="s">
        <v>3292</v>
      </c>
      <c r="D2316" s="97" t="s">
        <v>1485</v>
      </c>
      <c r="E2316" s="18">
        <v>102</v>
      </c>
    </row>
    <row r="2317" spans="1:5" x14ac:dyDescent="0.15">
      <c r="A2317" s="97" t="str">
        <f t="shared" si="36"/>
        <v>NuTech1N909</v>
      </c>
      <c r="B2317" s="97" t="s">
        <v>3275</v>
      </c>
      <c r="C2317" s="97" t="s">
        <v>3293</v>
      </c>
      <c r="D2317" s="97" t="s">
        <v>1792</v>
      </c>
      <c r="E2317" s="18">
        <v>109</v>
      </c>
    </row>
    <row r="2318" spans="1:5" x14ac:dyDescent="0.15">
      <c r="A2318" s="97" t="str">
        <f t="shared" si="36"/>
        <v>NuTech1X112</v>
      </c>
      <c r="B2318" s="97" t="s">
        <v>3275</v>
      </c>
      <c r="C2318" s="97" t="s">
        <v>3294</v>
      </c>
      <c r="D2318" s="97" t="s">
        <v>1788</v>
      </c>
      <c r="E2318" s="18">
        <v>112</v>
      </c>
    </row>
    <row r="2319" spans="1:5" x14ac:dyDescent="0.15">
      <c r="A2319" s="97" t="str">
        <f t="shared" si="36"/>
        <v>NuTech1X114</v>
      </c>
      <c r="B2319" s="97" t="s">
        <v>3275</v>
      </c>
      <c r="C2319" s="97" t="s">
        <v>3295</v>
      </c>
      <c r="D2319" s="97" t="s">
        <v>1788</v>
      </c>
      <c r="E2319" s="18">
        <v>114</v>
      </c>
    </row>
    <row r="2320" spans="1:5" x14ac:dyDescent="0.15">
      <c r="A2320" s="97" t="str">
        <f t="shared" si="36"/>
        <v>NuTech1X201</v>
      </c>
      <c r="B2320" s="97" t="s">
        <v>3275</v>
      </c>
      <c r="C2320" s="97" t="s">
        <v>3296</v>
      </c>
      <c r="D2320" s="97" t="s">
        <v>1788</v>
      </c>
      <c r="E2320" s="18">
        <v>101</v>
      </c>
    </row>
    <row r="2321" spans="1:5" x14ac:dyDescent="0.15">
      <c r="A2321" s="97" t="str">
        <f t="shared" si="36"/>
        <v>NuTech1X606</v>
      </c>
      <c r="B2321" s="97" t="s">
        <v>3275</v>
      </c>
      <c r="C2321" s="97" t="s">
        <v>3297</v>
      </c>
      <c r="D2321" s="97" t="s">
        <v>1788</v>
      </c>
      <c r="E2321" s="18">
        <v>106</v>
      </c>
    </row>
    <row r="2322" spans="1:5" x14ac:dyDescent="0.15">
      <c r="A2322" s="97" t="str">
        <f t="shared" si="36"/>
        <v>NuTech1X606</v>
      </c>
      <c r="B2322" s="97" t="s">
        <v>3275</v>
      </c>
      <c r="C2322" s="97" t="s">
        <v>3297</v>
      </c>
      <c r="D2322" s="97" t="s">
        <v>1788</v>
      </c>
      <c r="E2322" s="18">
        <v>106</v>
      </c>
    </row>
    <row r="2323" spans="1:5" x14ac:dyDescent="0.15">
      <c r="A2323" s="97" t="str">
        <f t="shared" si="36"/>
        <v>NuTech2C413</v>
      </c>
      <c r="B2323" s="97" t="s">
        <v>3275</v>
      </c>
      <c r="C2323" s="97" t="s">
        <v>1033</v>
      </c>
      <c r="D2323" s="97" t="s">
        <v>1488</v>
      </c>
      <c r="E2323" s="18">
        <v>113</v>
      </c>
    </row>
    <row r="2324" spans="1:5" x14ac:dyDescent="0.15">
      <c r="A2324" s="97" t="str">
        <f t="shared" si="36"/>
        <v>NuTech3A006</v>
      </c>
      <c r="B2324" s="97" t="s">
        <v>3275</v>
      </c>
      <c r="C2324" s="97" t="s">
        <v>3298</v>
      </c>
      <c r="D2324" s="97" t="s">
        <v>1786</v>
      </c>
      <c r="E2324" s="18">
        <v>106</v>
      </c>
    </row>
    <row r="2325" spans="1:5" x14ac:dyDescent="0.15">
      <c r="A2325" s="97" t="str">
        <f t="shared" si="36"/>
        <v>NuTech3A007</v>
      </c>
      <c r="B2325" s="97" t="s">
        <v>3275</v>
      </c>
      <c r="C2325" s="97" t="s">
        <v>3299</v>
      </c>
      <c r="D2325" s="97" t="s">
        <v>1786</v>
      </c>
      <c r="E2325" s="18">
        <v>107</v>
      </c>
    </row>
    <row r="2326" spans="1:5" x14ac:dyDescent="0.15">
      <c r="A2326" s="97" t="str">
        <f t="shared" si="36"/>
        <v>NuTech3A094</v>
      </c>
      <c r="B2326" s="97" t="s">
        <v>3275</v>
      </c>
      <c r="C2326" s="97" t="s">
        <v>681</v>
      </c>
      <c r="D2326" s="97" t="s">
        <v>1786</v>
      </c>
      <c r="E2326" s="18">
        <v>94</v>
      </c>
    </row>
    <row r="2327" spans="1:5" x14ac:dyDescent="0.15">
      <c r="A2327" s="97" t="str">
        <f t="shared" si="36"/>
        <v>NuTech3A098</v>
      </c>
      <c r="B2327" s="97" t="s">
        <v>3275</v>
      </c>
      <c r="C2327" s="97" t="s">
        <v>3300</v>
      </c>
      <c r="D2327" s="97" t="s">
        <v>1786</v>
      </c>
      <c r="E2327" s="18">
        <v>98</v>
      </c>
    </row>
    <row r="2328" spans="1:5" x14ac:dyDescent="0.15">
      <c r="A2328" s="97" t="str">
        <f t="shared" si="36"/>
        <v>NuTech3A111</v>
      </c>
      <c r="B2328" s="97" t="s">
        <v>3275</v>
      </c>
      <c r="C2328" s="97" t="s">
        <v>3301</v>
      </c>
      <c r="D2328" s="97" t="s">
        <v>1786</v>
      </c>
      <c r="E2328" s="18">
        <v>111</v>
      </c>
    </row>
    <row r="2329" spans="1:5" x14ac:dyDescent="0.15">
      <c r="A2329" s="97" t="str">
        <f t="shared" si="36"/>
        <v>NuTech3A201</v>
      </c>
      <c r="B2329" s="97" t="s">
        <v>3275</v>
      </c>
      <c r="C2329" s="97" t="s">
        <v>3302</v>
      </c>
      <c r="D2329" s="97" t="s">
        <v>1786</v>
      </c>
      <c r="E2329" s="18">
        <v>101</v>
      </c>
    </row>
    <row r="2330" spans="1:5" x14ac:dyDescent="0.15">
      <c r="A2330" s="97" t="str">
        <f t="shared" si="36"/>
        <v>NuTech3A292</v>
      </c>
      <c r="B2330" s="97" t="s">
        <v>3275</v>
      </c>
      <c r="C2330" s="97" t="s">
        <v>3303</v>
      </c>
      <c r="D2330" s="97" t="s">
        <v>1786</v>
      </c>
      <c r="E2330" s="18">
        <v>92</v>
      </c>
    </row>
    <row r="2331" spans="1:5" x14ac:dyDescent="0.15">
      <c r="A2331" s="97" t="str">
        <f t="shared" si="36"/>
        <v>NuTech3A301</v>
      </c>
      <c r="B2331" s="97" t="s">
        <v>3275</v>
      </c>
      <c r="C2331" s="97" t="s">
        <v>3304</v>
      </c>
      <c r="D2331" s="97" t="s">
        <v>1786</v>
      </c>
      <c r="E2331" s="18">
        <v>101</v>
      </c>
    </row>
    <row r="2332" spans="1:5" x14ac:dyDescent="0.15">
      <c r="A2332" s="97" t="str">
        <f t="shared" si="36"/>
        <v>NuTech3A306</v>
      </c>
      <c r="B2332" s="97" t="s">
        <v>3275</v>
      </c>
      <c r="C2332" s="97" t="s">
        <v>682</v>
      </c>
      <c r="D2332" s="97" t="s">
        <v>1786</v>
      </c>
      <c r="E2332" s="18">
        <v>106</v>
      </c>
    </row>
    <row r="2333" spans="1:5" x14ac:dyDescent="0.15">
      <c r="A2333" s="97" t="str">
        <f t="shared" si="36"/>
        <v>NuTech3A313</v>
      </c>
      <c r="B2333" s="97" t="s">
        <v>3275</v>
      </c>
      <c r="C2333" s="97" t="s">
        <v>3305</v>
      </c>
      <c r="D2333" s="97" t="s">
        <v>1786</v>
      </c>
      <c r="E2333" s="18">
        <v>112</v>
      </c>
    </row>
    <row r="2334" spans="1:5" x14ac:dyDescent="0.15">
      <c r="A2334" s="97" t="str">
        <f t="shared" si="36"/>
        <v>NuTech3A383</v>
      </c>
      <c r="B2334" s="97" t="s">
        <v>3275</v>
      </c>
      <c r="C2334" s="97" t="s">
        <v>3306</v>
      </c>
      <c r="D2334" s="97" t="s">
        <v>1786</v>
      </c>
      <c r="E2334" s="18">
        <v>83</v>
      </c>
    </row>
    <row r="2335" spans="1:5" x14ac:dyDescent="0.15">
      <c r="A2335" s="97" t="str">
        <f t="shared" si="36"/>
        <v>NuTech3A389</v>
      </c>
      <c r="B2335" s="97" t="s">
        <v>3275</v>
      </c>
      <c r="C2335" s="97" t="s">
        <v>3307</v>
      </c>
      <c r="D2335" s="97" t="s">
        <v>1786</v>
      </c>
      <c r="E2335" s="18">
        <v>89</v>
      </c>
    </row>
    <row r="2336" spans="1:5" x14ac:dyDescent="0.15">
      <c r="A2336" s="97" t="str">
        <f t="shared" si="36"/>
        <v>NuTech3A393</v>
      </c>
      <c r="B2336" s="97" t="s">
        <v>3275</v>
      </c>
      <c r="C2336" s="97" t="s">
        <v>0</v>
      </c>
      <c r="D2336" s="97" t="s">
        <v>1786</v>
      </c>
      <c r="E2336" s="18">
        <v>93</v>
      </c>
    </row>
    <row r="2337" spans="1:5" x14ac:dyDescent="0.15">
      <c r="A2337" s="97" t="str">
        <f t="shared" si="36"/>
        <v>NuTech3A484</v>
      </c>
      <c r="B2337" s="97" t="s">
        <v>3275</v>
      </c>
      <c r="C2337" s="97" t="s">
        <v>1</v>
      </c>
      <c r="D2337" s="97" t="s">
        <v>1786</v>
      </c>
      <c r="E2337" s="18">
        <v>84</v>
      </c>
    </row>
    <row r="2338" spans="1:5" x14ac:dyDescent="0.15">
      <c r="A2338" s="97" t="str">
        <f t="shared" si="36"/>
        <v>NuTech3A505</v>
      </c>
      <c r="B2338" s="97" t="s">
        <v>3275</v>
      </c>
      <c r="C2338" s="97" t="s">
        <v>2</v>
      </c>
      <c r="D2338" s="97" t="s">
        <v>1786</v>
      </c>
      <c r="E2338" s="18">
        <v>105</v>
      </c>
    </row>
    <row r="2339" spans="1:5" x14ac:dyDescent="0.15">
      <c r="A2339" s="97" t="str">
        <f t="shared" si="36"/>
        <v>NuTech3A515</v>
      </c>
      <c r="B2339" s="97" t="s">
        <v>3275</v>
      </c>
      <c r="C2339" s="97" t="s">
        <v>1034</v>
      </c>
      <c r="D2339" s="97" t="s">
        <v>1786</v>
      </c>
      <c r="E2339" s="18">
        <v>115</v>
      </c>
    </row>
    <row r="2340" spans="1:5" x14ac:dyDescent="0.15">
      <c r="A2340" s="97" t="str">
        <f t="shared" si="36"/>
        <v>NuTech3A595</v>
      </c>
      <c r="B2340" s="97" t="s">
        <v>3275</v>
      </c>
      <c r="C2340" s="97" t="s">
        <v>3</v>
      </c>
      <c r="D2340" s="97" t="s">
        <v>1786</v>
      </c>
      <c r="E2340" s="18">
        <v>95</v>
      </c>
    </row>
    <row r="2341" spans="1:5" x14ac:dyDescent="0.15">
      <c r="A2341" s="97" t="str">
        <f t="shared" si="36"/>
        <v>NuTech3A596</v>
      </c>
      <c r="B2341" s="97" t="s">
        <v>3275</v>
      </c>
      <c r="C2341" s="97" t="s">
        <v>4</v>
      </c>
      <c r="D2341" s="97" t="s">
        <v>1786</v>
      </c>
      <c r="E2341" s="18">
        <v>96</v>
      </c>
    </row>
    <row r="2342" spans="1:5" x14ac:dyDescent="0.15">
      <c r="A2342" s="97" t="str">
        <f t="shared" si="36"/>
        <v>NuTech3A613</v>
      </c>
      <c r="B2342" s="97" t="s">
        <v>3275</v>
      </c>
      <c r="C2342" s="97" t="s">
        <v>683</v>
      </c>
      <c r="D2342" s="97" t="s">
        <v>1786</v>
      </c>
      <c r="E2342" s="18">
        <v>113</v>
      </c>
    </row>
    <row r="2343" spans="1:5" x14ac:dyDescent="0.15">
      <c r="A2343" s="97" t="str">
        <f t="shared" si="36"/>
        <v>NuTech3A615</v>
      </c>
      <c r="B2343" s="97" t="s">
        <v>3275</v>
      </c>
      <c r="C2343" s="97" t="s">
        <v>1035</v>
      </c>
      <c r="D2343" s="97" t="s">
        <v>1786</v>
      </c>
      <c r="E2343" s="18">
        <v>115</v>
      </c>
    </row>
    <row r="2344" spans="1:5" x14ac:dyDescent="0.15">
      <c r="A2344" s="97" t="str">
        <f t="shared" si="36"/>
        <v>NuTech3A616</v>
      </c>
      <c r="B2344" s="97" t="s">
        <v>3275</v>
      </c>
      <c r="C2344" s="97" t="s">
        <v>5</v>
      </c>
      <c r="D2344" s="97" t="s">
        <v>1786</v>
      </c>
      <c r="E2344" s="18">
        <v>116</v>
      </c>
    </row>
    <row r="2345" spans="1:5" x14ac:dyDescent="0.15">
      <c r="A2345" s="97" t="str">
        <f t="shared" si="36"/>
        <v>NuTech3A804</v>
      </c>
      <c r="B2345" s="97" t="s">
        <v>3275</v>
      </c>
      <c r="C2345" s="97" t="s">
        <v>6</v>
      </c>
      <c r="D2345" s="97" t="s">
        <v>7</v>
      </c>
      <c r="E2345" s="18">
        <v>104</v>
      </c>
    </row>
    <row r="2346" spans="1:5" x14ac:dyDescent="0.15">
      <c r="A2346" s="97" t="str">
        <f t="shared" si="36"/>
        <v>NuTech3A887</v>
      </c>
      <c r="B2346" s="97" t="s">
        <v>3275</v>
      </c>
      <c r="C2346" s="97" t="s">
        <v>8</v>
      </c>
      <c r="D2346" s="97" t="s">
        <v>7</v>
      </c>
      <c r="E2346" s="18">
        <v>87</v>
      </c>
    </row>
    <row r="2347" spans="1:5" x14ac:dyDescent="0.15">
      <c r="A2347" s="97" t="str">
        <f t="shared" si="36"/>
        <v>NuTech3A913</v>
      </c>
      <c r="B2347" s="97" t="s">
        <v>3275</v>
      </c>
      <c r="C2347" s="97" t="s">
        <v>9</v>
      </c>
      <c r="D2347" s="97" t="s">
        <v>1786</v>
      </c>
      <c r="E2347" s="18">
        <v>113</v>
      </c>
    </row>
    <row r="2348" spans="1:5" x14ac:dyDescent="0.15">
      <c r="A2348" s="97" t="str">
        <f t="shared" si="36"/>
        <v>NuTech3C006</v>
      </c>
      <c r="B2348" s="97" t="s">
        <v>3275</v>
      </c>
      <c r="C2348" s="97" t="s">
        <v>10</v>
      </c>
      <c r="D2348" s="97" t="s">
        <v>1488</v>
      </c>
      <c r="E2348" s="18">
        <v>106</v>
      </c>
    </row>
    <row r="2349" spans="1:5" x14ac:dyDescent="0.15">
      <c r="A2349" s="97" t="str">
        <f t="shared" si="36"/>
        <v>NuTech3C007</v>
      </c>
      <c r="B2349" s="97" t="s">
        <v>3275</v>
      </c>
      <c r="C2349" s="97" t="s">
        <v>11</v>
      </c>
      <c r="D2349" s="97" t="s">
        <v>1488</v>
      </c>
      <c r="E2349" s="18">
        <v>107</v>
      </c>
    </row>
    <row r="2350" spans="1:5" x14ac:dyDescent="0.15">
      <c r="A2350" s="97" t="str">
        <f t="shared" si="36"/>
        <v>NuTech3C009</v>
      </c>
      <c r="B2350" s="97" t="s">
        <v>3275</v>
      </c>
      <c r="C2350" s="97" t="s">
        <v>12</v>
      </c>
      <c r="D2350" s="97" t="s">
        <v>1488</v>
      </c>
      <c r="E2350" s="18">
        <v>109</v>
      </c>
    </row>
    <row r="2351" spans="1:5" x14ac:dyDescent="0.15">
      <c r="A2351" s="97" t="str">
        <f t="shared" si="36"/>
        <v>NuTech3C098</v>
      </c>
      <c r="B2351" s="97" t="s">
        <v>3275</v>
      </c>
      <c r="C2351" s="97" t="s">
        <v>13</v>
      </c>
      <c r="D2351" s="97" t="s">
        <v>1488</v>
      </c>
      <c r="E2351" s="18">
        <v>98</v>
      </c>
    </row>
    <row r="2352" spans="1:5" x14ac:dyDescent="0.15">
      <c r="A2352" s="97" t="str">
        <f t="shared" si="36"/>
        <v>NuTech3C101</v>
      </c>
      <c r="B2352" s="97" t="s">
        <v>3275</v>
      </c>
      <c r="C2352" s="97" t="s">
        <v>14</v>
      </c>
      <c r="D2352" s="97" t="s">
        <v>1488</v>
      </c>
      <c r="E2352" s="18">
        <v>101</v>
      </c>
    </row>
    <row r="2353" spans="1:5" x14ac:dyDescent="0.15">
      <c r="A2353" s="97" t="str">
        <f t="shared" si="36"/>
        <v>NuTech3C181</v>
      </c>
      <c r="B2353" s="97" t="s">
        <v>3275</v>
      </c>
      <c r="C2353" s="97" t="s">
        <v>15</v>
      </c>
      <c r="D2353" s="97" t="s">
        <v>1488</v>
      </c>
      <c r="E2353" s="18">
        <v>81</v>
      </c>
    </row>
    <row r="2354" spans="1:5" x14ac:dyDescent="0.15">
      <c r="A2354" s="97" t="str">
        <f t="shared" si="36"/>
        <v>NuTech3C213</v>
      </c>
      <c r="B2354" s="97" t="s">
        <v>3275</v>
      </c>
      <c r="C2354" s="97" t="s">
        <v>16</v>
      </c>
      <c r="D2354" s="97" t="s">
        <v>1488</v>
      </c>
      <c r="E2354" s="18">
        <v>113</v>
      </c>
    </row>
    <row r="2355" spans="1:5" x14ac:dyDescent="0.15">
      <c r="A2355" s="97" t="str">
        <f t="shared" si="36"/>
        <v>NuTech3C292</v>
      </c>
      <c r="B2355" s="97" t="s">
        <v>3275</v>
      </c>
      <c r="C2355" s="97" t="s">
        <v>17</v>
      </c>
      <c r="D2355" s="97" t="s">
        <v>1488</v>
      </c>
      <c r="E2355" s="18">
        <v>92</v>
      </c>
    </row>
    <row r="2356" spans="1:5" x14ac:dyDescent="0.15">
      <c r="A2356" s="97" t="str">
        <f t="shared" si="36"/>
        <v>NuTech3C303</v>
      </c>
      <c r="B2356" s="97" t="s">
        <v>3275</v>
      </c>
      <c r="C2356" s="97" t="s">
        <v>18</v>
      </c>
      <c r="D2356" s="97" t="s">
        <v>1488</v>
      </c>
      <c r="E2356" s="18">
        <v>103</v>
      </c>
    </row>
    <row r="2357" spans="1:5" x14ac:dyDescent="0.15">
      <c r="A2357" s="97" t="str">
        <f t="shared" si="36"/>
        <v>NuTech3C311</v>
      </c>
      <c r="B2357" s="97" t="s">
        <v>3275</v>
      </c>
      <c r="C2357" s="97" t="s">
        <v>684</v>
      </c>
      <c r="D2357" s="97" t="s">
        <v>1488</v>
      </c>
      <c r="E2357" s="18">
        <v>111</v>
      </c>
    </row>
    <row r="2358" spans="1:5" x14ac:dyDescent="0.15">
      <c r="A2358" s="97" t="str">
        <f t="shared" si="36"/>
        <v>NuTech3C383</v>
      </c>
      <c r="B2358" s="97" t="s">
        <v>3275</v>
      </c>
      <c r="C2358" s="97" t="s">
        <v>19</v>
      </c>
      <c r="D2358" s="97" t="s">
        <v>1488</v>
      </c>
      <c r="E2358" s="18">
        <v>83</v>
      </c>
    </row>
    <row r="2359" spans="1:5" x14ac:dyDescent="0.15">
      <c r="A2359" s="97" t="str">
        <f t="shared" si="36"/>
        <v>NuTech3C389</v>
      </c>
      <c r="B2359" s="97" t="s">
        <v>3275</v>
      </c>
      <c r="C2359" s="97" t="s">
        <v>20</v>
      </c>
      <c r="D2359" s="97" t="s">
        <v>1488</v>
      </c>
      <c r="E2359" s="18">
        <v>89</v>
      </c>
    </row>
    <row r="2360" spans="1:5" x14ac:dyDescent="0.15">
      <c r="A2360" s="97" t="str">
        <f t="shared" si="36"/>
        <v>NuTech3C393</v>
      </c>
      <c r="B2360" s="97" t="s">
        <v>3275</v>
      </c>
      <c r="C2360" s="97" t="s">
        <v>21</v>
      </c>
      <c r="D2360" s="97" t="s">
        <v>1488</v>
      </c>
      <c r="E2360" s="18">
        <v>93</v>
      </c>
    </row>
    <row r="2361" spans="1:5" x14ac:dyDescent="0.15">
      <c r="A2361" s="97" t="str">
        <f t="shared" si="36"/>
        <v>NuTech3C415</v>
      </c>
      <c r="B2361" s="97" t="s">
        <v>3275</v>
      </c>
      <c r="C2361" s="97" t="s">
        <v>22</v>
      </c>
      <c r="D2361" s="97" t="s">
        <v>1488</v>
      </c>
      <c r="E2361" s="18">
        <v>115</v>
      </c>
    </row>
    <row r="2362" spans="1:5" x14ac:dyDescent="0.15">
      <c r="A2362" s="97" t="str">
        <f t="shared" si="36"/>
        <v>NuTech3C507</v>
      </c>
      <c r="B2362" s="97" t="s">
        <v>3275</v>
      </c>
      <c r="C2362" s="97" t="s">
        <v>23</v>
      </c>
      <c r="D2362" s="97" t="s">
        <v>1488</v>
      </c>
      <c r="E2362" s="18">
        <v>107</v>
      </c>
    </row>
    <row r="2363" spans="1:5" x14ac:dyDescent="0.15">
      <c r="A2363" s="97" t="str">
        <f t="shared" si="36"/>
        <v>NuTech3C515</v>
      </c>
      <c r="B2363" s="97" t="s">
        <v>3275</v>
      </c>
      <c r="C2363" s="97" t="s">
        <v>24</v>
      </c>
      <c r="D2363" s="97" t="s">
        <v>1488</v>
      </c>
      <c r="E2363" s="18">
        <v>115</v>
      </c>
    </row>
    <row r="2364" spans="1:5" x14ac:dyDescent="0.15">
      <c r="A2364" s="97" t="str">
        <f t="shared" si="36"/>
        <v>NuTech3C595</v>
      </c>
      <c r="B2364" s="97" t="s">
        <v>3275</v>
      </c>
      <c r="C2364" s="97" t="s">
        <v>25</v>
      </c>
      <c r="D2364" s="97" t="s">
        <v>1488</v>
      </c>
      <c r="E2364" s="18">
        <v>95</v>
      </c>
    </row>
    <row r="2365" spans="1:5" x14ac:dyDescent="0.15">
      <c r="A2365" s="97" t="str">
        <f t="shared" si="36"/>
        <v>NuTech3C596</v>
      </c>
      <c r="B2365" s="97" t="s">
        <v>3275</v>
      </c>
      <c r="C2365" s="97" t="s">
        <v>26</v>
      </c>
      <c r="D2365" s="97" t="s">
        <v>1488</v>
      </c>
      <c r="E2365" s="18">
        <v>96</v>
      </c>
    </row>
    <row r="2366" spans="1:5" x14ac:dyDescent="0.15">
      <c r="A2366" s="97" t="str">
        <f t="shared" si="36"/>
        <v>NuTech3C616</v>
      </c>
      <c r="B2366" s="97" t="s">
        <v>3275</v>
      </c>
      <c r="C2366" s="97" t="s">
        <v>27</v>
      </c>
      <c r="D2366" s="97" t="s">
        <v>1488</v>
      </c>
      <c r="E2366" s="18">
        <v>116</v>
      </c>
    </row>
    <row r="2367" spans="1:5" x14ac:dyDescent="0.15">
      <c r="A2367" s="97" t="str">
        <f t="shared" si="36"/>
        <v>NuTech3C779</v>
      </c>
      <c r="B2367" s="97" t="s">
        <v>3275</v>
      </c>
      <c r="C2367" s="97" t="s">
        <v>28</v>
      </c>
      <c r="D2367" s="97" t="s">
        <v>1488</v>
      </c>
      <c r="E2367" s="18">
        <v>80</v>
      </c>
    </row>
    <row r="2368" spans="1:5" x14ac:dyDescent="0.15">
      <c r="A2368" s="97" t="str">
        <f t="shared" si="36"/>
        <v>NuTech3C808</v>
      </c>
      <c r="B2368" s="97" t="s">
        <v>3275</v>
      </c>
      <c r="C2368" s="97" t="s">
        <v>29</v>
      </c>
      <c r="D2368" s="97" t="s">
        <v>1488</v>
      </c>
      <c r="E2368" s="18">
        <v>108</v>
      </c>
    </row>
    <row r="2369" spans="1:5" x14ac:dyDescent="0.15">
      <c r="A2369" s="97" t="str">
        <f t="shared" si="36"/>
        <v>NuTech3C882</v>
      </c>
      <c r="B2369" s="97" t="s">
        <v>3275</v>
      </c>
      <c r="C2369" s="97" t="s">
        <v>30</v>
      </c>
      <c r="D2369" s="97" t="s">
        <v>1488</v>
      </c>
      <c r="E2369" s="18">
        <v>82</v>
      </c>
    </row>
    <row r="2370" spans="1:5" x14ac:dyDescent="0.15">
      <c r="A2370" s="97" t="str">
        <f t="shared" ref="A2370:A2433" si="37">B2370&amp;C2370</f>
        <v>NuTech3C913</v>
      </c>
      <c r="B2370" s="97" t="s">
        <v>3275</v>
      </c>
      <c r="C2370" s="97" t="s">
        <v>31</v>
      </c>
      <c r="D2370" s="97" t="s">
        <v>1488</v>
      </c>
      <c r="E2370" s="18">
        <v>113</v>
      </c>
    </row>
    <row r="2371" spans="1:5" x14ac:dyDescent="0.15">
      <c r="A2371" s="97" t="str">
        <f t="shared" si="37"/>
        <v>NuTech3P006</v>
      </c>
      <c r="B2371" s="97" t="s">
        <v>3275</v>
      </c>
      <c r="C2371" s="97" t="s">
        <v>32</v>
      </c>
      <c r="D2371" s="97" t="s">
        <v>1486</v>
      </c>
      <c r="E2371" s="18">
        <v>106</v>
      </c>
    </row>
    <row r="2372" spans="1:5" x14ac:dyDescent="0.15">
      <c r="A2372" s="97" t="str">
        <f t="shared" si="37"/>
        <v>NuTech3P191</v>
      </c>
      <c r="B2372" s="97" t="s">
        <v>3275</v>
      </c>
      <c r="C2372" s="97" t="s">
        <v>33</v>
      </c>
      <c r="D2372" s="97" t="s">
        <v>1486</v>
      </c>
      <c r="E2372" s="18">
        <v>91</v>
      </c>
    </row>
    <row r="2373" spans="1:5" x14ac:dyDescent="0.15">
      <c r="A2373" s="97" t="str">
        <f t="shared" si="37"/>
        <v>NuTech3P302</v>
      </c>
      <c r="B2373" s="97" t="s">
        <v>3275</v>
      </c>
      <c r="C2373" s="97" t="s">
        <v>34</v>
      </c>
      <c r="D2373" s="97" t="s">
        <v>1486</v>
      </c>
      <c r="E2373" s="18">
        <v>102</v>
      </c>
    </row>
    <row r="2374" spans="1:5" x14ac:dyDescent="0.15">
      <c r="A2374" s="97" t="str">
        <f t="shared" si="37"/>
        <v>NuTech3P400</v>
      </c>
      <c r="B2374" s="97" t="s">
        <v>3275</v>
      </c>
      <c r="C2374" s="97" t="s">
        <v>35</v>
      </c>
      <c r="D2374" s="97" t="s">
        <v>1486</v>
      </c>
      <c r="E2374" s="18">
        <v>100</v>
      </c>
    </row>
    <row r="2375" spans="1:5" x14ac:dyDescent="0.15">
      <c r="A2375" s="97" t="str">
        <f t="shared" si="37"/>
        <v>NuTech3P494</v>
      </c>
      <c r="B2375" s="97" t="s">
        <v>3275</v>
      </c>
      <c r="C2375" s="97" t="s">
        <v>36</v>
      </c>
      <c r="D2375" s="97" t="s">
        <v>1486</v>
      </c>
      <c r="E2375" s="18">
        <v>94</v>
      </c>
    </row>
    <row r="2376" spans="1:5" x14ac:dyDescent="0.15">
      <c r="A2376" s="97" t="str">
        <f t="shared" si="37"/>
        <v>NuTech3P595</v>
      </c>
      <c r="B2376" s="97" t="s">
        <v>3275</v>
      </c>
      <c r="C2376" s="97" t="s">
        <v>37</v>
      </c>
      <c r="D2376" s="97" t="s">
        <v>1486</v>
      </c>
      <c r="E2376" s="18">
        <v>95</v>
      </c>
    </row>
    <row r="2377" spans="1:5" x14ac:dyDescent="0.15">
      <c r="A2377" s="97" t="str">
        <f t="shared" si="37"/>
        <v>NuTech3P616</v>
      </c>
      <c r="B2377" s="97" t="s">
        <v>3275</v>
      </c>
      <c r="C2377" s="97" t="s">
        <v>2553</v>
      </c>
      <c r="D2377" s="97" t="s">
        <v>1486</v>
      </c>
      <c r="E2377" s="18">
        <v>116</v>
      </c>
    </row>
    <row r="2378" spans="1:5" x14ac:dyDescent="0.15">
      <c r="A2378" s="97" t="str">
        <f t="shared" si="37"/>
        <v>NuTech3P703</v>
      </c>
      <c r="B2378" s="97" t="s">
        <v>3275</v>
      </c>
      <c r="C2378" s="97" t="s">
        <v>2554</v>
      </c>
      <c r="D2378" s="97" t="s">
        <v>1486</v>
      </c>
      <c r="E2378" s="18">
        <v>103</v>
      </c>
    </row>
    <row r="2379" spans="1:5" x14ac:dyDescent="0.15">
      <c r="A2379" s="97" t="str">
        <f t="shared" si="37"/>
        <v>NuTech3P913</v>
      </c>
      <c r="B2379" s="97" t="s">
        <v>3275</v>
      </c>
      <c r="C2379" s="97" t="s">
        <v>2555</v>
      </c>
      <c r="D2379" s="97" t="s">
        <v>1486</v>
      </c>
      <c r="E2379" s="18">
        <v>113</v>
      </c>
    </row>
    <row r="2380" spans="1:5" x14ac:dyDescent="0.15">
      <c r="A2380" s="97" t="str">
        <f t="shared" si="37"/>
        <v>NuTech3T009</v>
      </c>
      <c r="B2380" s="97" t="s">
        <v>3275</v>
      </c>
      <c r="C2380" s="97" t="s">
        <v>2556</v>
      </c>
      <c r="D2380" s="97" t="s">
        <v>1487</v>
      </c>
      <c r="E2380" s="18">
        <v>109</v>
      </c>
    </row>
    <row r="2381" spans="1:5" x14ac:dyDescent="0.15">
      <c r="A2381" s="97" t="str">
        <f t="shared" si="37"/>
        <v>NuTech3T098</v>
      </c>
      <c r="B2381" s="97" t="s">
        <v>3275</v>
      </c>
      <c r="C2381" s="97" t="s">
        <v>2557</v>
      </c>
      <c r="D2381" s="97" t="s">
        <v>1487</v>
      </c>
      <c r="E2381" s="18">
        <v>98</v>
      </c>
    </row>
    <row r="2382" spans="1:5" x14ac:dyDescent="0.15">
      <c r="A2382" s="97" t="str">
        <f t="shared" si="37"/>
        <v>NuTech3T098</v>
      </c>
      <c r="B2382" s="97" t="s">
        <v>3275</v>
      </c>
      <c r="C2382" s="97" t="s">
        <v>2557</v>
      </c>
      <c r="D2382" s="97" t="s">
        <v>1487</v>
      </c>
      <c r="E2382" s="18">
        <v>98</v>
      </c>
    </row>
    <row r="2383" spans="1:5" x14ac:dyDescent="0.15">
      <c r="A2383" s="97" t="str">
        <f t="shared" si="37"/>
        <v>NuTech3T098</v>
      </c>
      <c r="B2383" s="97" t="s">
        <v>3275</v>
      </c>
      <c r="C2383" s="97" t="s">
        <v>2557</v>
      </c>
      <c r="D2383" s="97" t="s">
        <v>1487</v>
      </c>
      <c r="E2383" s="18">
        <v>98</v>
      </c>
    </row>
    <row r="2384" spans="1:5" x14ac:dyDescent="0.15">
      <c r="A2384" s="97" t="str">
        <f t="shared" si="37"/>
        <v>NuTech3T099</v>
      </c>
      <c r="B2384" s="97" t="s">
        <v>3275</v>
      </c>
      <c r="C2384" s="97" t="s">
        <v>2558</v>
      </c>
      <c r="D2384" s="97" t="s">
        <v>1487</v>
      </c>
      <c r="E2384" s="18">
        <v>99</v>
      </c>
    </row>
    <row r="2385" spans="1:5" x14ac:dyDescent="0.15">
      <c r="A2385" s="97" t="str">
        <f t="shared" si="37"/>
        <v>NuTech3T110</v>
      </c>
      <c r="B2385" s="97" t="s">
        <v>3275</v>
      </c>
      <c r="C2385" s="97" t="s">
        <v>890</v>
      </c>
      <c r="D2385" s="97" t="s">
        <v>1487</v>
      </c>
      <c r="E2385" s="18">
        <v>110</v>
      </c>
    </row>
    <row r="2386" spans="1:5" x14ac:dyDescent="0.15">
      <c r="A2386" s="97" t="str">
        <f t="shared" si="37"/>
        <v>NuTech3T110</v>
      </c>
      <c r="B2386" s="97" t="s">
        <v>3275</v>
      </c>
      <c r="C2386" s="97" t="s">
        <v>890</v>
      </c>
      <c r="D2386" s="97" t="s">
        <v>1487</v>
      </c>
      <c r="E2386" s="18">
        <v>110</v>
      </c>
    </row>
    <row r="2387" spans="1:5" x14ac:dyDescent="0.15">
      <c r="A2387" s="97" t="str">
        <f t="shared" si="37"/>
        <v>NuTech3T213</v>
      </c>
      <c r="B2387" s="97" t="s">
        <v>3275</v>
      </c>
      <c r="C2387" s="97" t="s">
        <v>2559</v>
      </c>
      <c r="D2387" s="97" t="s">
        <v>1487</v>
      </c>
      <c r="E2387" s="18">
        <v>113</v>
      </c>
    </row>
    <row r="2388" spans="1:5" x14ac:dyDescent="0.15">
      <c r="A2388" s="97" t="str">
        <f t="shared" si="37"/>
        <v>NuTech3T213</v>
      </c>
      <c r="B2388" s="97" t="s">
        <v>3275</v>
      </c>
      <c r="C2388" s="97" t="s">
        <v>2559</v>
      </c>
      <c r="D2388" s="97" t="s">
        <v>1487</v>
      </c>
      <c r="E2388" s="18">
        <v>113</v>
      </c>
    </row>
    <row r="2389" spans="1:5" x14ac:dyDescent="0.15">
      <c r="A2389" s="97" t="str">
        <f t="shared" si="37"/>
        <v>NuTech3T303</v>
      </c>
      <c r="B2389" s="97" t="s">
        <v>3275</v>
      </c>
      <c r="C2389" s="97" t="s">
        <v>2560</v>
      </c>
      <c r="D2389" s="97" t="s">
        <v>1487</v>
      </c>
      <c r="E2389" s="18">
        <v>103</v>
      </c>
    </row>
    <row r="2390" spans="1:5" x14ac:dyDescent="0.15">
      <c r="A2390" s="97" t="str">
        <f t="shared" si="37"/>
        <v>NuTech3T310</v>
      </c>
      <c r="B2390" s="97" t="s">
        <v>3275</v>
      </c>
      <c r="C2390" s="97" t="s">
        <v>2561</v>
      </c>
      <c r="D2390" s="97" t="s">
        <v>1487</v>
      </c>
      <c r="E2390" s="18">
        <v>110</v>
      </c>
    </row>
    <row r="2391" spans="1:5" x14ac:dyDescent="0.15">
      <c r="A2391" s="97" t="str">
        <f t="shared" si="37"/>
        <v>NuTech3T310</v>
      </c>
      <c r="B2391" s="97" t="s">
        <v>3275</v>
      </c>
      <c r="C2391" s="97" t="s">
        <v>2561</v>
      </c>
      <c r="D2391" s="97" t="s">
        <v>1487</v>
      </c>
      <c r="E2391" s="18">
        <v>110</v>
      </c>
    </row>
    <row r="2392" spans="1:5" x14ac:dyDescent="0.15">
      <c r="A2392" s="97" t="str">
        <f t="shared" si="37"/>
        <v>NuTech3T310</v>
      </c>
      <c r="B2392" s="97" t="s">
        <v>3275</v>
      </c>
      <c r="C2392" s="97" t="s">
        <v>2561</v>
      </c>
      <c r="D2392" s="97" t="s">
        <v>1487</v>
      </c>
      <c r="E2392" s="18">
        <v>110</v>
      </c>
    </row>
    <row r="2393" spans="1:5" x14ac:dyDescent="0.15">
      <c r="A2393" s="97" t="str">
        <f t="shared" si="37"/>
        <v>NuTech3T310</v>
      </c>
      <c r="B2393" s="97" t="s">
        <v>3275</v>
      </c>
      <c r="C2393" s="97" t="s">
        <v>2561</v>
      </c>
      <c r="D2393" s="97" t="s">
        <v>1487</v>
      </c>
      <c r="E2393" s="18">
        <v>110</v>
      </c>
    </row>
    <row r="2394" spans="1:5" x14ac:dyDescent="0.15">
      <c r="A2394" s="97" t="str">
        <f t="shared" si="37"/>
        <v>NuTech3T310</v>
      </c>
      <c r="B2394" s="97" t="s">
        <v>3275</v>
      </c>
      <c r="C2394" s="97" t="s">
        <v>2561</v>
      </c>
      <c r="D2394" s="97" t="s">
        <v>1487</v>
      </c>
      <c r="E2394" s="18">
        <v>110</v>
      </c>
    </row>
    <row r="2395" spans="1:5" x14ac:dyDescent="0.15">
      <c r="A2395" s="97" t="str">
        <f t="shared" si="37"/>
        <v>NuTech3T310</v>
      </c>
      <c r="B2395" s="97" t="s">
        <v>3275</v>
      </c>
      <c r="C2395" s="97" t="s">
        <v>2561</v>
      </c>
      <c r="D2395" s="97" t="s">
        <v>1487</v>
      </c>
      <c r="E2395" s="18">
        <v>110</v>
      </c>
    </row>
    <row r="2396" spans="1:5" x14ac:dyDescent="0.15">
      <c r="A2396" s="97" t="str">
        <f t="shared" si="37"/>
        <v>NuTech3T310</v>
      </c>
      <c r="B2396" s="97" t="s">
        <v>3275</v>
      </c>
      <c r="C2396" s="97" t="s">
        <v>2561</v>
      </c>
      <c r="D2396" s="97" t="s">
        <v>1487</v>
      </c>
      <c r="E2396" s="18">
        <v>100</v>
      </c>
    </row>
    <row r="2397" spans="1:5" x14ac:dyDescent="0.15">
      <c r="A2397" s="97" t="str">
        <f t="shared" si="37"/>
        <v>NuTech3T315</v>
      </c>
      <c r="B2397" s="97" t="s">
        <v>3275</v>
      </c>
      <c r="C2397" s="97" t="s">
        <v>893</v>
      </c>
      <c r="D2397" s="97" t="s">
        <v>1487</v>
      </c>
      <c r="E2397" s="18">
        <v>115</v>
      </c>
    </row>
    <row r="2398" spans="1:5" x14ac:dyDescent="0.15">
      <c r="A2398" s="97" t="str">
        <f t="shared" si="37"/>
        <v>NuTech3T393</v>
      </c>
      <c r="B2398" s="97" t="s">
        <v>3275</v>
      </c>
      <c r="C2398" s="97" t="s">
        <v>2562</v>
      </c>
      <c r="D2398" s="97" t="s">
        <v>1487</v>
      </c>
      <c r="E2398" s="18">
        <v>93</v>
      </c>
    </row>
    <row r="2399" spans="1:5" x14ac:dyDescent="0.15">
      <c r="A2399" s="97" t="str">
        <f t="shared" si="37"/>
        <v>NuTech3T405</v>
      </c>
      <c r="B2399" s="97" t="s">
        <v>3275</v>
      </c>
      <c r="C2399" s="97" t="s">
        <v>2563</v>
      </c>
      <c r="D2399" s="97" t="s">
        <v>1487</v>
      </c>
      <c r="E2399" s="18">
        <v>105</v>
      </c>
    </row>
    <row r="2400" spans="1:5" x14ac:dyDescent="0.15">
      <c r="A2400" s="97" t="str">
        <f t="shared" si="37"/>
        <v>NuTech3T409</v>
      </c>
      <c r="B2400" s="97" t="s">
        <v>3275</v>
      </c>
      <c r="C2400" s="97" t="s">
        <v>2564</v>
      </c>
      <c r="D2400" s="97" t="s">
        <v>1487</v>
      </c>
      <c r="E2400" s="18">
        <v>109</v>
      </c>
    </row>
    <row r="2401" spans="1:5" x14ac:dyDescent="0.15">
      <c r="A2401" s="97" t="str">
        <f t="shared" si="37"/>
        <v>NuTech3T413</v>
      </c>
      <c r="B2401" s="97" t="s">
        <v>3275</v>
      </c>
      <c r="C2401" s="97" t="s">
        <v>1036</v>
      </c>
      <c r="D2401" s="97" t="s">
        <v>1487</v>
      </c>
      <c r="E2401" s="18">
        <v>113</v>
      </c>
    </row>
    <row r="2402" spans="1:5" x14ac:dyDescent="0.15">
      <c r="A2402" s="97" t="str">
        <f t="shared" si="37"/>
        <v>NuTech3T515</v>
      </c>
      <c r="B2402" s="97" t="s">
        <v>3275</v>
      </c>
      <c r="C2402" s="97" t="s">
        <v>1037</v>
      </c>
      <c r="D2402" s="97" t="s">
        <v>1487</v>
      </c>
      <c r="E2402" s="18">
        <v>115</v>
      </c>
    </row>
    <row r="2403" spans="1:5" x14ac:dyDescent="0.15">
      <c r="A2403" s="97" t="str">
        <f t="shared" si="37"/>
        <v>NuTech3T807</v>
      </c>
      <c r="B2403" s="97" t="s">
        <v>3275</v>
      </c>
      <c r="C2403" s="97" t="s">
        <v>685</v>
      </c>
      <c r="D2403" s="97" t="s">
        <v>1487</v>
      </c>
      <c r="E2403" s="18">
        <v>107</v>
      </c>
    </row>
    <row r="2404" spans="1:5" x14ac:dyDescent="0.15">
      <c r="A2404" s="97" t="str">
        <f t="shared" si="37"/>
        <v>NuTech3T808</v>
      </c>
      <c r="B2404" s="97" t="s">
        <v>3275</v>
      </c>
      <c r="C2404" s="97" t="s">
        <v>2565</v>
      </c>
      <c r="D2404" s="97" t="s">
        <v>1487</v>
      </c>
      <c r="E2404" s="18">
        <v>108</v>
      </c>
    </row>
    <row r="2405" spans="1:5" x14ac:dyDescent="0.15">
      <c r="A2405" s="97" t="str">
        <f t="shared" si="37"/>
        <v>NuTech3T912</v>
      </c>
      <c r="B2405" s="97" t="s">
        <v>3275</v>
      </c>
      <c r="C2405" s="97" t="s">
        <v>1038</v>
      </c>
      <c r="D2405" s="97" t="s">
        <v>1487</v>
      </c>
      <c r="E2405" s="18">
        <v>112</v>
      </c>
    </row>
    <row r="2406" spans="1:5" x14ac:dyDescent="0.15">
      <c r="A2406" s="97" t="str">
        <f t="shared" si="37"/>
        <v>NuTech3T912</v>
      </c>
      <c r="B2406" s="97" t="s">
        <v>3275</v>
      </c>
      <c r="C2406" s="97" t="s">
        <v>1038</v>
      </c>
      <c r="D2406" s="97" t="s">
        <v>1487</v>
      </c>
      <c r="E2406" s="18">
        <v>112</v>
      </c>
    </row>
    <row r="2407" spans="1:5" x14ac:dyDescent="0.15">
      <c r="A2407" s="97" t="str">
        <f t="shared" si="37"/>
        <v>NuTech3T912</v>
      </c>
      <c r="B2407" s="97" t="s">
        <v>3275</v>
      </c>
      <c r="C2407" s="97" t="s">
        <v>1038</v>
      </c>
      <c r="D2407" s="97" t="s">
        <v>1487</v>
      </c>
      <c r="E2407" s="18">
        <v>112</v>
      </c>
    </row>
    <row r="2408" spans="1:5" x14ac:dyDescent="0.15">
      <c r="A2408" s="97" t="str">
        <f t="shared" si="37"/>
        <v>NuTech3T912VT3</v>
      </c>
      <c r="B2408" s="97" t="s">
        <v>3275</v>
      </c>
      <c r="C2408" s="97" t="s">
        <v>1039</v>
      </c>
      <c r="D2408" s="97" t="s">
        <v>1487</v>
      </c>
      <c r="E2408" s="18">
        <v>112</v>
      </c>
    </row>
    <row r="2409" spans="1:5" x14ac:dyDescent="0.15">
      <c r="A2409" s="97" t="str">
        <f t="shared" si="37"/>
        <v>NuTech3U012</v>
      </c>
      <c r="B2409" s="97" t="s">
        <v>3275</v>
      </c>
      <c r="C2409" s="97" t="s">
        <v>686</v>
      </c>
      <c r="D2409" s="97" t="s">
        <v>1785</v>
      </c>
      <c r="E2409" s="18">
        <v>112</v>
      </c>
    </row>
    <row r="2410" spans="1:5" x14ac:dyDescent="0.15">
      <c r="A2410" s="97" t="str">
        <f t="shared" si="37"/>
        <v>NuTech3U113</v>
      </c>
      <c r="B2410" s="97" t="s">
        <v>3275</v>
      </c>
      <c r="C2410" s="97" t="s">
        <v>1040</v>
      </c>
      <c r="D2410" s="97" t="s">
        <v>1785</v>
      </c>
      <c r="E2410" s="18">
        <v>113</v>
      </c>
    </row>
    <row r="2411" spans="1:5" x14ac:dyDescent="0.15">
      <c r="A2411" s="97" t="str">
        <f t="shared" si="37"/>
        <v>NuTech3U313</v>
      </c>
      <c r="B2411" s="97" t="s">
        <v>3275</v>
      </c>
      <c r="C2411" s="97" t="s">
        <v>2566</v>
      </c>
      <c r="D2411" s="97" t="s">
        <v>1785</v>
      </c>
      <c r="E2411" s="18">
        <v>113</v>
      </c>
    </row>
    <row r="2412" spans="1:5" x14ac:dyDescent="0.15">
      <c r="A2412" s="97" t="str">
        <f t="shared" si="37"/>
        <v>NuTech3U611</v>
      </c>
      <c r="B2412" s="97" t="s">
        <v>3275</v>
      </c>
      <c r="C2412" s="97" t="s">
        <v>687</v>
      </c>
      <c r="D2412" s="97" t="s">
        <v>1785</v>
      </c>
      <c r="E2412" s="18">
        <v>111</v>
      </c>
    </row>
    <row r="2413" spans="1:5" x14ac:dyDescent="0.15">
      <c r="A2413" s="97" t="str">
        <f t="shared" si="37"/>
        <v>NuTech3U997</v>
      </c>
      <c r="B2413" s="97" t="s">
        <v>3275</v>
      </c>
      <c r="C2413" s="97" t="s">
        <v>688</v>
      </c>
      <c r="D2413" s="97" t="s">
        <v>1785</v>
      </c>
      <c r="E2413" s="18">
        <v>97</v>
      </c>
    </row>
    <row r="2414" spans="1:5" x14ac:dyDescent="0.15">
      <c r="A2414" s="97" t="str">
        <f t="shared" si="37"/>
        <v>NuTech5B887</v>
      </c>
      <c r="B2414" s="97" t="s">
        <v>3275</v>
      </c>
      <c r="C2414" s="97" t="s">
        <v>2567</v>
      </c>
      <c r="D2414" s="97" t="s">
        <v>2568</v>
      </c>
      <c r="E2414" s="18">
        <v>87</v>
      </c>
    </row>
    <row r="2415" spans="1:5" x14ac:dyDescent="0.15">
      <c r="A2415" s="97" t="str">
        <f t="shared" si="37"/>
        <v>NuTech5H005</v>
      </c>
      <c r="B2415" s="97" t="s">
        <v>3275</v>
      </c>
      <c r="C2415" s="97" t="s">
        <v>417</v>
      </c>
      <c r="D2415" s="97" t="s">
        <v>1485</v>
      </c>
      <c r="E2415" s="18">
        <v>105</v>
      </c>
    </row>
    <row r="2416" spans="1:5" x14ac:dyDescent="0.15">
      <c r="A2416" s="97" t="str">
        <f t="shared" si="37"/>
        <v>NuTech5H615</v>
      </c>
      <c r="B2416" s="97" t="s">
        <v>3275</v>
      </c>
      <c r="C2416" s="97" t="s">
        <v>1041</v>
      </c>
      <c r="D2416" s="97" t="s">
        <v>1490</v>
      </c>
      <c r="E2416" s="18">
        <v>115</v>
      </c>
    </row>
    <row r="2417" spans="1:5" x14ac:dyDescent="0.15">
      <c r="A2417" s="97" t="str">
        <f t="shared" si="37"/>
        <v>NuTech5N909</v>
      </c>
      <c r="B2417" s="97" t="s">
        <v>3275</v>
      </c>
      <c r="C2417" s="97" t="s">
        <v>2569</v>
      </c>
      <c r="D2417" s="97" t="s">
        <v>2570</v>
      </c>
      <c r="E2417" s="18">
        <v>109</v>
      </c>
    </row>
    <row r="2418" spans="1:5" x14ac:dyDescent="0.15">
      <c r="A2418" s="97" t="str">
        <f t="shared" si="37"/>
        <v>NuTech5X005</v>
      </c>
      <c r="B2418" s="97" t="s">
        <v>3275</v>
      </c>
      <c r="C2418" s="97" t="s">
        <v>418</v>
      </c>
      <c r="D2418" s="97" t="s">
        <v>1788</v>
      </c>
      <c r="E2418" s="18">
        <v>105</v>
      </c>
    </row>
    <row r="2419" spans="1:5" x14ac:dyDescent="0.15">
      <c r="A2419" s="97" t="str">
        <f t="shared" si="37"/>
        <v>NuTechA6056</v>
      </c>
      <c r="B2419" s="97" t="s">
        <v>3275</v>
      </c>
      <c r="C2419" s="97" t="s">
        <v>2571</v>
      </c>
      <c r="D2419" s="97" t="s">
        <v>1488</v>
      </c>
      <c r="E2419" s="18">
        <v>112</v>
      </c>
    </row>
    <row r="2420" spans="1:5" x14ac:dyDescent="0.15">
      <c r="A2420" s="97" t="str">
        <f t="shared" si="37"/>
        <v>NuTechA6061</v>
      </c>
      <c r="B2420" s="97" t="s">
        <v>3275</v>
      </c>
      <c r="C2420" s="97" t="s">
        <v>2572</v>
      </c>
      <c r="D2420" s="97" t="s">
        <v>1786</v>
      </c>
      <c r="E2420" s="18">
        <v>110</v>
      </c>
    </row>
    <row r="2421" spans="1:5" x14ac:dyDescent="0.15">
      <c r="A2421" s="97" t="str">
        <f t="shared" si="37"/>
        <v>NuTechA606T</v>
      </c>
      <c r="B2421" s="97" t="s">
        <v>3275</v>
      </c>
      <c r="C2421" s="97" t="s">
        <v>2573</v>
      </c>
      <c r="D2421" s="97" t="s">
        <v>1486</v>
      </c>
      <c r="E2421" s="18">
        <v>110</v>
      </c>
    </row>
    <row r="2422" spans="1:5" x14ac:dyDescent="0.15">
      <c r="A2422" s="97" t="str">
        <f t="shared" si="37"/>
        <v>NuTechA6233</v>
      </c>
      <c r="B2422" s="97" t="s">
        <v>3275</v>
      </c>
      <c r="C2422" s="97" t="s">
        <v>2574</v>
      </c>
      <c r="D2422" s="97" t="s">
        <v>1492</v>
      </c>
      <c r="E2422" s="18">
        <v>112</v>
      </c>
    </row>
    <row r="2423" spans="1:5" x14ac:dyDescent="0.15">
      <c r="A2423" s="97" t="str">
        <f t="shared" si="37"/>
        <v>NuTechA6841</v>
      </c>
      <c r="B2423" s="97" t="s">
        <v>3275</v>
      </c>
      <c r="C2423" s="97" t="s">
        <v>2575</v>
      </c>
      <c r="D2423" s="97" t="s">
        <v>1786</v>
      </c>
      <c r="E2423" s="18">
        <v>112</v>
      </c>
    </row>
    <row r="2424" spans="1:5" x14ac:dyDescent="0.15">
      <c r="A2424" s="97" t="str">
        <f t="shared" si="37"/>
        <v>NuTechA6846</v>
      </c>
      <c r="B2424" s="97" t="s">
        <v>3275</v>
      </c>
      <c r="C2424" s="97" t="s">
        <v>2576</v>
      </c>
      <c r="D2424" s="97" t="s">
        <v>1488</v>
      </c>
      <c r="E2424" s="18">
        <v>112</v>
      </c>
    </row>
    <row r="2425" spans="1:5" x14ac:dyDescent="0.15">
      <c r="A2425" s="97" t="str">
        <f t="shared" si="37"/>
        <v>NuTechA684T</v>
      </c>
      <c r="B2425" s="97" t="s">
        <v>3275</v>
      </c>
      <c r="C2425" s="97" t="s">
        <v>2577</v>
      </c>
      <c r="D2425" s="97" t="s">
        <v>1486</v>
      </c>
      <c r="E2425" s="18">
        <v>112</v>
      </c>
    </row>
    <row r="2426" spans="1:5" x14ac:dyDescent="0.15">
      <c r="A2426" s="97" t="str">
        <f t="shared" si="37"/>
        <v>NuTechOC213</v>
      </c>
      <c r="B2426" s="97" t="s">
        <v>3275</v>
      </c>
      <c r="C2426" s="97" t="s">
        <v>1042</v>
      </c>
      <c r="D2426" s="97" t="s">
        <v>1492</v>
      </c>
      <c r="E2426" s="18">
        <v>113</v>
      </c>
    </row>
    <row r="2427" spans="1:5" x14ac:dyDescent="0.15">
      <c r="A2427" s="97" t="str">
        <f t="shared" si="37"/>
        <v>Ottilie Ro4051VT3</v>
      </c>
      <c r="B2427" s="97" t="s">
        <v>252</v>
      </c>
      <c r="C2427" s="97" t="s">
        <v>419</v>
      </c>
      <c r="D2427" s="97" t="s">
        <v>1487</v>
      </c>
      <c r="E2427" s="18">
        <v>100</v>
      </c>
    </row>
    <row r="2428" spans="1:5" x14ac:dyDescent="0.15">
      <c r="A2428" s="97" t="str">
        <f t="shared" si="37"/>
        <v>Ottilie Ro4220RR/YGPL</v>
      </c>
      <c r="B2428" s="97" t="s">
        <v>252</v>
      </c>
      <c r="C2428" s="97" t="s">
        <v>3270</v>
      </c>
      <c r="D2428" s="97" t="s">
        <v>1486</v>
      </c>
      <c r="E2428" s="18">
        <v>102</v>
      </c>
    </row>
    <row r="2429" spans="1:5" x14ac:dyDescent="0.15">
      <c r="A2429" s="97" t="str">
        <f t="shared" si="37"/>
        <v>Ottilie Ro4375HX1</v>
      </c>
      <c r="B2429" s="97" t="s">
        <v>252</v>
      </c>
      <c r="C2429" s="97" t="s">
        <v>1043</v>
      </c>
      <c r="D2429" s="97" t="s">
        <v>1485</v>
      </c>
      <c r="E2429" s="18">
        <v>103</v>
      </c>
    </row>
    <row r="2430" spans="1:5" x14ac:dyDescent="0.15">
      <c r="A2430" s="97" t="str">
        <f t="shared" si="37"/>
        <v>Ottilie Ro4375HX1</v>
      </c>
      <c r="B2430" s="97" t="s">
        <v>252</v>
      </c>
      <c r="C2430" s="97" t="s">
        <v>1043</v>
      </c>
      <c r="D2430" s="97" t="s">
        <v>1485</v>
      </c>
      <c r="E2430" s="18">
        <v>103</v>
      </c>
    </row>
    <row r="2431" spans="1:5" x14ac:dyDescent="0.15">
      <c r="A2431" s="97" t="str">
        <f t="shared" si="37"/>
        <v>Ottilie Ro4675HX1/LL</v>
      </c>
      <c r="B2431" s="97" t="s">
        <v>252</v>
      </c>
      <c r="C2431" s="97" t="s">
        <v>1044</v>
      </c>
      <c r="D2431" s="97" t="s">
        <v>1485</v>
      </c>
      <c r="E2431" s="18">
        <v>107</v>
      </c>
    </row>
    <row r="2432" spans="1:5" x14ac:dyDescent="0.15">
      <c r="A2432" s="97" t="str">
        <f t="shared" si="37"/>
        <v>Ottilie Ro4675HX1/LL</v>
      </c>
      <c r="B2432" s="97" t="s">
        <v>252</v>
      </c>
      <c r="C2432" s="97" t="s">
        <v>1044</v>
      </c>
      <c r="D2432" s="97" t="s">
        <v>1485</v>
      </c>
      <c r="E2432" s="18">
        <v>107</v>
      </c>
    </row>
    <row r="2433" spans="1:5" x14ac:dyDescent="0.15">
      <c r="A2433" s="97" t="str">
        <f t="shared" si="37"/>
        <v>Ottilie Ro4751VT3</v>
      </c>
      <c r="B2433" s="97" t="s">
        <v>252</v>
      </c>
      <c r="C2433" s="97" t="s">
        <v>420</v>
      </c>
      <c r="D2433" s="97" t="s">
        <v>1487</v>
      </c>
      <c r="E2433" s="18">
        <v>107</v>
      </c>
    </row>
    <row r="2434" spans="1:5" x14ac:dyDescent="0.15">
      <c r="A2434" s="97" t="str">
        <f t="shared" ref="A2434:A2497" si="38">B2434&amp;C2434</f>
        <v>Ottilie Ro4971VT3</v>
      </c>
      <c r="B2434" s="97" t="s">
        <v>252</v>
      </c>
      <c r="C2434" s="97" t="s">
        <v>3274</v>
      </c>
      <c r="D2434" s="97" t="s">
        <v>1487</v>
      </c>
      <c r="E2434" s="18">
        <v>110</v>
      </c>
    </row>
    <row r="2435" spans="1:5" x14ac:dyDescent="0.15">
      <c r="A2435" s="97" t="str">
        <f t="shared" si="38"/>
        <v>Ottilie Ro4975HX1/LL</v>
      </c>
      <c r="B2435" s="97" t="s">
        <v>252</v>
      </c>
      <c r="C2435" s="97" t="s">
        <v>1045</v>
      </c>
      <c r="D2435" s="97" t="s">
        <v>1485</v>
      </c>
      <c r="E2435" s="18">
        <v>110</v>
      </c>
    </row>
    <row r="2436" spans="1:5" x14ac:dyDescent="0.15">
      <c r="A2436" s="97" t="str">
        <f t="shared" si="38"/>
        <v>Ottilie Ro4975HX1/LL</v>
      </c>
      <c r="B2436" s="97" t="s">
        <v>252</v>
      </c>
      <c r="C2436" s="97" t="s">
        <v>1045</v>
      </c>
      <c r="D2436" s="97" t="s">
        <v>1485</v>
      </c>
      <c r="E2436" s="18">
        <v>110</v>
      </c>
    </row>
    <row r="2437" spans="1:5" x14ac:dyDescent="0.15">
      <c r="A2437" s="97" t="str">
        <f t="shared" si="38"/>
        <v>Ottilie RO5191VT3</v>
      </c>
      <c r="B2437" s="97" t="s">
        <v>1046</v>
      </c>
      <c r="C2437" s="97" t="s">
        <v>3273</v>
      </c>
      <c r="D2437" s="97" t="s">
        <v>1487</v>
      </c>
      <c r="E2437" s="18">
        <v>111</v>
      </c>
    </row>
    <row r="2438" spans="1:5" x14ac:dyDescent="0.15">
      <c r="A2438" s="97" t="str">
        <f t="shared" si="38"/>
        <v>Ottilie Ro5334YGCB</v>
      </c>
      <c r="B2438" s="97" t="s">
        <v>252</v>
      </c>
      <c r="C2438" s="97" t="s">
        <v>3271</v>
      </c>
      <c r="D2438" s="97" t="s">
        <v>1492</v>
      </c>
      <c r="E2438" s="18">
        <v>113</v>
      </c>
    </row>
    <row r="2439" spans="1:5" x14ac:dyDescent="0.15">
      <c r="A2439" s="97" t="str">
        <f t="shared" si="38"/>
        <v>Ottilie Ro5411VT3</v>
      </c>
      <c r="B2439" s="97" t="s">
        <v>252</v>
      </c>
      <c r="C2439" s="97" t="s">
        <v>1047</v>
      </c>
      <c r="D2439" s="97" t="s">
        <v>1487</v>
      </c>
      <c r="E2439" s="18">
        <v>114</v>
      </c>
    </row>
    <row r="2440" spans="1:5" x14ac:dyDescent="0.15">
      <c r="A2440" s="97" t="str">
        <f t="shared" si="38"/>
        <v>Ottilie Ro5418RR</v>
      </c>
      <c r="B2440" s="97" t="s">
        <v>252</v>
      </c>
      <c r="C2440" s="97" t="s">
        <v>1048</v>
      </c>
      <c r="D2440" s="97" t="s">
        <v>1786</v>
      </c>
      <c r="E2440" s="18">
        <v>114</v>
      </c>
    </row>
    <row r="2441" spans="1:5" x14ac:dyDescent="0.15">
      <c r="A2441" s="97" t="str">
        <f t="shared" si="38"/>
        <v>Pfister2175VT3</v>
      </c>
      <c r="B2441" s="97" t="s">
        <v>2464</v>
      </c>
      <c r="C2441" s="97" t="s">
        <v>1049</v>
      </c>
      <c r="D2441" s="97" t="s">
        <v>1487</v>
      </c>
      <c r="E2441" s="18">
        <v>102</v>
      </c>
    </row>
    <row r="2442" spans="1:5" x14ac:dyDescent="0.15">
      <c r="A2442" s="97" t="str">
        <f t="shared" si="38"/>
        <v>Pfister2505VT3</v>
      </c>
      <c r="B2442" s="97" t="s">
        <v>2464</v>
      </c>
      <c r="C2442" s="97" t="s">
        <v>2013</v>
      </c>
      <c r="D2442" s="97" t="s">
        <v>1487</v>
      </c>
      <c r="E2442" s="18">
        <v>108</v>
      </c>
    </row>
    <row r="2443" spans="1:5" x14ac:dyDescent="0.15">
      <c r="A2443" s="97" t="str">
        <f t="shared" si="38"/>
        <v>Pfister2570VT3</v>
      </c>
      <c r="B2443" s="97" t="s">
        <v>2464</v>
      </c>
      <c r="C2443" s="97" t="s">
        <v>1050</v>
      </c>
      <c r="D2443" s="97" t="s">
        <v>1487</v>
      </c>
      <c r="E2443" s="18">
        <v>108</v>
      </c>
    </row>
    <row r="2444" spans="1:5" x14ac:dyDescent="0.15">
      <c r="A2444" s="97" t="str">
        <f t="shared" si="38"/>
        <v>Pfister2663T</v>
      </c>
      <c r="B2444" s="97" t="s">
        <v>2464</v>
      </c>
      <c r="C2444" s="97" t="s">
        <v>1691</v>
      </c>
      <c r="D2444" s="97" t="s">
        <v>1486</v>
      </c>
      <c r="E2444" s="18">
        <v>109</v>
      </c>
    </row>
    <row r="2445" spans="1:5" x14ac:dyDescent="0.15">
      <c r="A2445" s="97" t="str">
        <f t="shared" si="38"/>
        <v>Pfister2663VT3</v>
      </c>
      <c r="B2445" s="97" t="s">
        <v>2464</v>
      </c>
      <c r="C2445" s="97" t="s">
        <v>2851</v>
      </c>
      <c r="D2445" s="97" t="s">
        <v>1487</v>
      </c>
      <c r="E2445" s="18">
        <v>109</v>
      </c>
    </row>
    <row r="2446" spans="1:5" x14ac:dyDescent="0.15">
      <c r="A2446" s="97" t="str">
        <f t="shared" si="38"/>
        <v>Pfister2664VT3</v>
      </c>
      <c r="B2446" s="97" t="s">
        <v>2464</v>
      </c>
      <c r="C2446" s="97" t="s">
        <v>1051</v>
      </c>
      <c r="D2446" s="97" t="s">
        <v>1487</v>
      </c>
      <c r="E2446" s="18">
        <v>110</v>
      </c>
    </row>
    <row r="2447" spans="1:5" x14ac:dyDescent="0.15">
      <c r="A2447" s="97" t="str">
        <f t="shared" si="38"/>
        <v>Pfister2675RR</v>
      </c>
      <c r="B2447" s="97" t="s">
        <v>2464</v>
      </c>
      <c r="C2447" s="97" t="s">
        <v>1052</v>
      </c>
      <c r="D2447" s="97" t="s">
        <v>1786</v>
      </c>
      <c r="E2447" s="18">
        <v>111</v>
      </c>
    </row>
    <row r="2448" spans="1:5" x14ac:dyDescent="0.15">
      <c r="A2448" s="97" t="str">
        <f t="shared" si="38"/>
        <v>Pfister2675VT3</v>
      </c>
      <c r="B2448" s="97" t="s">
        <v>2464</v>
      </c>
      <c r="C2448" s="97" t="s">
        <v>1053</v>
      </c>
      <c r="D2448" s="97" t="s">
        <v>1487</v>
      </c>
      <c r="E2448" s="18">
        <v>111</v>
      </c>
    </row>
    <row r="2449" spans="1:5" x14ac:dyDescent="0.15">
      <c r="A2449" s="97" t="str">
        <f t="shared" si="38"/>
        <v>Pfister2727T</v>
      </c>
      <c r="B2449" s="97" t="s">
        <v>2464</v>
      </c>
      <c r="C2449" s="97" t="s">
        <v>1692</v>
      </c>
      <c r="D2449" s="97" t="s">
        <v>1486</v>
      </c>
      <c r="E2449" s="18">
        <v>110</v>
      </c>
    </row>
    <row r="2450" spans="1:5" x14ac:dyDescent="0.15">
      <c r="A2450" s="97" t="str">
        <f t="shared" si="38"/>
        <v>Pfister2727VT3</v>
      </c>
      <c r="B2450" s="97" t="s">
        <v>2464</v>
      </c>
      <c r="C2450" s="97" t="s">
        <v>2852</v>
      </c>
      <c r="D2450" s="97" t="s">
        <v>1487</v>
      </c>
      <c r="E2450" s="18">
        <v>110</v>
      </c>
    </row>
    <row r="2451" spans="1:5" x14ac:dyDescent="0.15">
      <c r="A2451" s="97" t="str">
        <f t="shared" si="38"/>
        <v>Pfister2731VT3</v>
      </c>
      <c r="B2451" s="97" t="s">
        <v>2464</v>
      </c>
      <c r="C2451" s="97" t="s">
        <v>1054</v>
      </c>
      <c r="D2451" s="97" t="s">
        <v>1487</v>
      </c>
      <c r="E2451" s="18">
        <v>111</v>
      </c>
    </row>
    <row r="2452" spans="1:5" x14ac:dyDescent="0.15">
      <c r="A2452" s="97" t="str">
        <f t="shared" si="38"/>
        <v>Pfister2756VT3</v>
      </c>
      <c r="B2452" s="97" t="s">
        <v>2464</v>
      </c>
      <c r="C2452" s="97" t="s">
        <v>1055</v>
      </c>
      <c r="D2452" s="97" t="s">
        <v>1487</v>
      </c>
      <c r="E2452" s="18">
        <v>113</v>
      </c>
    </row>
    <row r="2453" spans="1:5" x14ac:dyDescent="0.15">
      <c r="A2453" s="97" t="str">
        <f t="shared" si="38"/>
        <v>Pfister2775RR</v>
      </c>
      <c r="B2453" s="97" t="s">
        <v>2464</v>
      </c>
      <c r="C2453" s="97" t="s">
        <v>2853</v>
      </c>
      <c r="D2453" s="97" t="s">
        <v>1786</v>
      </c>
      <c r="E2453" s="18">
        <v>112</v>
      </c>
    </row>
    <row r="2454" spans="1:5" x14ac:dyDescent="0.15">
      <c r="A2454" s="97" t="str">
        <f t="shared" si="38"/>
        <v>Pfister2775VTRR</v>
      </c>
      <c r="B2454" s="97" t="s">
        <v>2464</v>
      </c>
      <c r="C2454" s="97" t="s">
        <v>1056</v>
      </c>
      <c r="D2454" s="97" t="s">
        <v>1785</v>
      </c>
      <c r="E2454" s="18">
        <v>112</v>
      </c>
    </row>
    <row r="2455" spans="1:5" x14ac:dyDescent="0.15">
      <c r="A2455" s="97" t="str">
        <f t="shared" si="38"/>
        <v>Pfister2775VTRR</v>
      </c>
      <c r="B2455" s="97" t="s">
        <v>2464</v>
      </c>
      <c r="C2455" s="97" t="s">
        <v>1056</v>
      </c>
      <c r="D2455" s="97" t="s">
        <v>1785</v>
      </c>
      <c r="E2455" s="18">
        <v>112</v>
      </c>
    </row>
    <row r="2456" spans="1:5" x14ac:dyDescent="0.15">
      <c r="A2456" s="97" t="str">
        <f t="shared" si="38"/>
        <v>Pfister2775VTRR</v>
      </c>
      <c r="B2456" s="97" t="s">
        <v>2464</v>
      </c>
      <c r="C2456" s="97" t="s">
        <v>1056</v>
      </c>
      <c r="D2456" s="97" t="s">
        <v>1785</v>
      </c>
      <c r="E2456" s="18">
        <v>112</v>
      </c>
    </row>
    <row r="2457" spans="1:5" x14ac:dyDescent="0.15">
      <c r="A2457" s="97" t="str">
        <f t="shared" si="38"/>
        <v>Pfister2775VTRR</v>
      </c>
      <c r="B2457" s="97" t="s">
        <v>2464</v>
      </c>
      <c r="C2457" s="97" t="s">
        <v>1056</v>
      </c>
      <c r="D2457" s="97" t="s">
        <v>1785</v>
      </c>
      <c r="E2457" s="18">
        <v>112</v>
      </c>
    </row>
    <row r="2458" spans="1:5" x14ac:dyDescent="0.15">
      <c r="A2458" s="97" t="str">
        <f t="shared" si="38"/>
        <v>Pfister2775VTRR</v>
      </c>
      <c r="B2458" s="97" t="s">
        <v>2464</v>
      </c>
      <c r="C2458" s="97" t="s">
        <v>1056</v>
      </c>
      <c r="D2458" s="97" t="s">
        <v>1785</v>
      </c>
      <c r="E2458" s="18">
        <v>112</v>
      </c>
    </row>
    <row r="2459" spans="1:5" x14ac:dyDescent="0.15">
      <c r="A2459" s="97" t="str">
        <f t="shared" si="38"/>
        <v>Pfister3356VT3</v>
      </c>
      <c r="B2459" s="97" t="s">
        <v>2464</v>
      </c>
      <c r="C2459" s="97" t="s">
        <v>2854</v>
      </c>
      <c r="D2459" s="97" t="s">
        <v>1487</v>
      </c>
      <c r="E2459" s="18">
        <v>115</v>
      </c>
    </row>
    <row r="2460" spans="1:5" x14ac:dyDescent="0.15">
      <c r="A2460" s="97" t="str">
        <f t="shared" si="38"/>
        <v>Pfister3366VT3</v>
      </c>
      <c r="B2460" s="97" t="s">
        <v>2464</v>
      </c>
      <c r="C2460" s="97" t="s">
        <v>1057</v>
      </c>
      <c r="D2460" s="97" t="s">
        <v>1487</v>
      </c>
      <c r="E2460" s="18">
        <v>115</v>
      </c>
    </row>
    <row r="2461" spans="1:5" x14ac:dyDescent="0.15">
      <c r="A2461" s="97" t="str">
        <f t="shared" si="38"/>
        <v>Pioneer0377XR</v>
      </c>
      <c r="B2461" s="97" t="s">
        <v>1992</v>
      </c>
      <c r="C2461" s="97" t="s">
        <v>689</v>
      </c>
      <c r="D2461" s="97" t="s">
        <v>1789</v>
      </c>
      <c r="E2461" s="18">
        <v>103</v>
      </c>
    </row>
    <row r="2462" spans="1:5" x14ac:dyDescent="0.15">
      <c r="A2462" s="97" t="str">
        <f t="shared" si="38"/>
        <v>Pioneer0377XR</v>
      </c>
      <c r="B2462" s="97" t="s">
        <v>1992</v>
      </c>
      <c r="C2462" s="97" t="s">
        <v>689</v>
      </c>
      <c r="D2462" s="97" t="s">
        <v>1789</v>
      </c>
      <c r="E2462" s="18">
        <v>103</v>
      </c>
    </row>
    <row r="2463" spans="1:5" x14ac:dyDescent="0.15">
      <c r="A2463" s="97" t="str">
        <f t="shared" si="38"/>
        <v>Pioneer0461XR</v>
      </c>
      <c r="B2463" s="97" t="s">
        <v>1992</v>
      </c>
      <c r="C2463" s="97" t="s">
        <v>690</v>
      </c>
      <c r="D2463" s="97" t="s">
        <v>1789</v>
      </c>
      <c r="E2463" s="18">
        <v>104</v>
      </c>
    </row>
    <row r="2464" spans="1:5" x14ac:dyDescent="0.15">
      <c r="A2464" s="97" t="str">
        <f t="shared" si="38"/>
        <v>Pioneer0528XR</v>
      </c>
      <c r="B2464" s="97" t="s">
        <v>1992</v>
      </c>
      <c r="C2464" s="97" t="s">
        <v>421</v>
      </c>
      <c r="D2464" s="97" t="s">
        <v>1789</v>
      </c>
      <c r="E2464" s="18">
        <v>105</v>
      </c>
    </row>
    <row r="2465" spans="1:5" x14ac:dyDescent="0.15">
      <c r="A2465" s="97" t="str">
        <f t="shared" si="38"/>
        <v>Pioneer0916XR</v>
      </c>
      <c r="B2465" s="97" t="s">
        <v>1992</v>
      </c>
      <c r="C2465" s="97" t="s">
        <v>691</v>
      </c>
      <c r="D2465" s="97" t="s">
        <v>1789</v>
      </c>
      <c r="E2465" s="18">
        <v>109</v>
      </c>
    </row>
    <row r="2466" spans="1:5" x14ac:dyDescent="0.15">
      <c r="A2466" s="97" t="str">
        <f t="shared" si="38"/>
        <v>Pioneer0916XR</v>
      </c>
      <c r="B2466" s="97" t="s">
        <v>1992</v>
      </c>
      <c r="C2466" s="97" t="s">
        <v>691</v>
      </c>
      <c r="D2466" s="97" t="s">
        <v>1789</v>
      </c>
      <c r="E2466" s="18">
        <v>109</v>
      </c>
    </row>
    <row r="2467" spans="1:5" x14ac:dyDescent="0.15">
      <c r="A2467" s="97" t="str">
        <f t="shared" si="38"/>
        <v>Pioneer0959X</v>
      </c>
      <c r="B2467" s="97" t="s">
        <v>1992</v>
      </c>
      <c r="C2467" s="97" t="s">
        <v>692</v>
      </c>
      <c r="D2467" s="97" t="s">
        <v>1788</v>
      </c>
      <c r="E2467" s="18">
        <v>109</v>
      </c>
    </row>
    <row r="2468" spans="1:5" x14ac:dyDescent="0.15">
      <c r="A2468" s="97" t="str">
        <f t="shared" si="38"/>
        <v>Pioneer1162XR</v>
      </c>
      <c r="B2468" s="97" t="s">
        <v>1992</v>
      </c>
      <c r="C2468" s="97" t="s">
        <v>422</v>
      </c>
      <c r="D2468" s="97" t="s">
        <v>1789</v>
      </c>
      <c r="E2468" s="18">
        <v>111</v>
      </c>
    </row>
    <row r="2469" spans="1:5" x14ac:dyDescent="0.15">
      <c r="A2469" s="97" t="str">
        <f t="shared" si="38"/>
        <v>Pioneer1162XR</v>
      </c>
      <c r="B2469" s="97" t="s">
        <v>1992</v>
      </c>
      <c r="C2469" s="97" t="s">
        <v>422</v>
      </c>
      <c r="D2469" s="97" t="s">
        <v>1789</v>
      </c>
      <c r="E2469" s="18">
        <v>111</v>
      </c>
    </row>
    <row r="2470" spans="1:5" x14ac:dyDescent="0.15">
      <c r="A2470" s="97" t="str">
        <f t="shared" si="38"/>
        <v>Pioneer1162XR</v>
      </c>
      <c r="B2470" s="97" t="s">
        <v>1992</v>
      </c>
      <c r="C2470" s="97" t="s">
        <v>422</v>
      </c>
      <c r="D2470" s="97" t="s">
        <v>1789</v>
      </c>
      <c r="E2470" s="18">
        <v>111</v>
      </c>
    </row>
    <row r="2471" spans="1:5" x14ac:dyDescent="0.15">
      <c r="A2471" s="97" t="str">
        <f t="shared" si="38"/>
        <v>Pioneer1162XR</v>
      </c>
      <c r="B2471" s="97" t="s">
        <v>1992</v>
      </c>
      <c r="C2471" s="97" t="s">
        <v>422</v>
      </c>
      <c r="D2471" s="97" t="s">
        <v>1789</v>
      </c>
      <c r="E2471" s="18">
        <v>111</v>
      </c>
    </row>
    <row r="2472" spans="1:5" x14ac:dyDescent="0.15">
      <c r="A2472" s="97" t="str">
        <f t="shared" si="38"/>
        <v>Pioneer1173HR</v>
      </c>
      <c r="B2472" s="97" t="s">
        <v>1992</v>
      </c>
      <c r="C2472" s="97" t="s">
        <v>693</v>
      </c>
      <c r="D2472" s="97" t="s">
        <v>1789</v>
      </c>
      <c r="E2472" s="18">
        <v>111</v>
      </c>
    </row>
    <row r="2473" spans="1:5" x14ac:dyDescent="0.15">
      <c r="A2473" s="97" t="str">
        <f t="shared" si="38"/>
        <v>Pioneer1184XR</v>
      </c>
      <c r="B2473" s="97" t="s">
        <v>1992</v>
      </c>
      <c r="C2473" s="97" t="s">
        <v>694</v>
      </c>
      <c r="D2473" s="97" t="s">
        <v>1789</v>
      </c>
      <c r="E2473" s="18">
        <v>111</v>
      </c>
    </row>
    <row r="2474" spans="1:5" x14ac:dyDescent="0.15">
      <c r="A2474" s="97" t="str">
        <f t="shared" si="38"/>
        <v>Pioneer1236XR</v>
      </c>
      <c r="B2474" s="97" t="s">
        <v>1992</v>
      </c>
      <c r="C2474" s="97" t="s">
        <v>695</v>
      </c>
      <c r="D2474" s="97" t="s">
        <v>1789</v>
      </c>
      <c r="E2474" s="18">
        <v>112</v>
      </c>
    </row>
    <row r="2475" spans="1:5" x14ac:dyDescent="0.15">
      <c r="A2475" s="97" t="str">
        <f t="shared" si="38"/>
        <v>Pioneer1236XR</v>
      </c>
      <c r="B2475" s="97" t="s">
        <v>1992</v>
      </c>
      <c r="C2475" s="97" t="s">
        <v>695</v>
      </c>
      <c r="D2475" s="97" t="s">
        <v>1789</v>
      </c>
      <c r="E2475" s="18">
        <v>112</v>
      </c>
    </row>
    <row r="2476" spans="1:5" x14ac:dyDescent="0.15">
      <c r="A2476" s="97" t="str">
        <f t="shared" si="38"/>
        <v>Pioneer1253HR</v>
      </c>
      <c r="B2476" s="97" t="s">
        <v>1992</v>
      </c>
      <c r="C2476" s="97" t="s">
        <v>696</v>
      </c>
      <c r="D2476" s="97" t="s">
        <v>1490</v>
      </c>
      <c r="E2476" s="18">
        <v>112</v>
      </c>
    </row>
    <row r="2477" spans="1:5" x14ac:dyDescent="0.15">
      <c r="A2477" s="97" t="str">
        <f t="shared" si="38"/>
        <v>Pioneer1253HR</v>
      </c>
      <c r="B2477" s="97" t="s">
        <v>1992</v>
      </c>
      <c r="C2477" s="97" t="s">
        <v>696</v>
      </c>
      <c r="D2477" s="97" t="s">
        <v>1490</v>
      </c>
      <c r="E2477" s="18">
        <v>111</v>
      </c>
    </row>
    <row r="2478" spans="1:5" x14ac:dyDescent="0.15">
      <c r="A2478" s="97" t="str">
        <f t="shared" si="38"/>
        <v>Pioneer1395HR</v>
      </c>
      <c r="B2478" s="97" t="s">
        <v>1992</v>
      </c>
      <c r="C2478" s="97" t="s">
        <v>697</v>
      </c>
      <c r="D2478" s="97" t="s">
        <v>1490</v>
      </c>
      <c r="E2478" s="18">
        <v>113</v>
      </c>
    </row>
    <row r="2479" spans="1:5" x14ac:dyDescent="0.15">
      <c r="A2479" s="97" t="str">
        <f t="shared" si="38"/>
        <v>Pioneer1395XR</v>
      </c>
      <c r="B2479" s="97" t="s">
        <v>1992</v>
      </c>
      <c r="C2479" s="97" t="s">
        <v>423</v>
      </c>
      <c r="D2479" s="97" t="s">
        <v>1789</v>
      </c>
      <c r="E2479" s="18">
        <v>113</v>
      </c>
    </row>
    <row r="2480" spans="1:5" x14ac:dyDescent="0.15">
      <c r="A2480" s="97" t="str">
        <f t="shared" si="38"/>
        <v>Pioneer1395XR</v>
      </c>
      <c r="B2480" s="97" t="s">
        <v>1992</v>
      </c>
      <c r="C2480" s="97" t="s">
        <v>423</v>
      </c>
      <c r="D2480" s="97" t="s">
        <v>1789</v>
      </c>
      <c r="E2480" s="18">
        <v>113</v>
      </c>
    </row>
    <row r="2481" spans="1:5" x14ac:dyDescent="0.15">
      <c r="A2481" s="97" t="str">
        <f t="shared" si="38"/>
        <v>Pioneer1395XR</v>
      </c>
      <c r="B2481" s="97" t="s">
        <v>1992</v>
      </c>
      <c r="C2481" s="97" t="s">
        <v>423</v>
      </c>
      <c r="D2481" s="97" t="s">
        <v>1789</v>
      </c>
      <c r="E2481" s="18">
        <v>113</v>
      </c>
    </row>
    <row r="2482" spans="1:5" x14ac:dyDescent="0.15">
      <c r="A2482" s="97" t="str">
        <f t="shared" si="38"/>
        <v>Pioneer1395XR</v>
      </c>
      <c r="B2482" s="97" t="s">
        <v>1992</v>
      </c>
      <c r="C2482" s="97" t="s">
        <v>423</v>
      </c>
      <c r="D2482" s="97" t="s">
        <v>1789</v>
      </c>
      <c r="E2482" s="18">
        <v>113</v>
      </c>
    </row>
    <row r="2483" spans="1:5" x14ac:dyDescent="0.15">
      <c r="A2483" s="97" t="str">
        <f t="shared" si="38"/>
        <v>Pioneer1707HR</v>
      </c>
      <c r="B2483" s="97" t="s">
        <v>1992</v>
      </c>
      <c r="C2483" s="97" t="s">
        <v>698</v>
      </c>
      <c r="D2483" s="97" t="s">
        <v>1490</v>
      </c>
      <c r="E2483" s="18">
        <v>117</v>
      </c>
    </row>
    <row r="2484" spans="1:5" x14ac:dyDescent="0.15">
      <c r="A2484" s="97" t="str">
        <f t="shared" si="38"/>
        <v>Pioneer31D58</v>
      </c>
      <c r="B2484" s="97" t="s">
        <v>1992</v>
      </c>
      <c r="C2484" s="97" t="s">
        <v>1693</v>
      </c>
      <c r="D2484" s="97" t="s">
        <v>2641</v>
      </c>
      <c r="E2484" s="18">
        <v>120</v>
      </c>
    </row>
    <row r="2485" spans="1:5" x14ac:dyDescent="0.15">
      <c r="A2485" s="97" t="str">
        <f t="shared" si="38"/>
        <v>Pioneer31D61</v>
      </c>
      <c r="B2485" s="97" t="s">
        <v>1992</v>
      </c>
      <c r="C2485" s="97" t="s">
        <v>1694</v>
      </c>
      <c r="D2485" s="97" t="s">
        <v>1492</v>
      </c>
      <c r="E2485" s="18">
        <v>120</v>
      </c>
    </row>
    <row r="2486" spans="1:5" x14ac:dyDescent="0.15">
      <c r="A2486" s="97" t="str">
        <f t="shared" si="38"/>
        <v>Pioneer31G65</v>
      </c>
      <c r="B2486" s="97" t="s">
        <v>1992</v>
      </c>
      <c r="C2486" s="97" t="s">
        <v>1696</v>
      </c>
      <c r="D2486" s="97" t="s">
        <v>1786</v>
      </c>
      <c r="E2486" s="18">
        <v>119</v>
      </c>
    </row>
    <row r="2487" spans="1:5" x14ac:dyDescent="0.15">
      <c r="A2487" s="97" t="str">
        <f t="shared" si="38"/>
        <v>Pioneer31G66</v>
      </c>
      <c r="B2487" s="97" t="s">
        <v>1992</v>
      </c>
      <c r="C2487" s="97" t="s">
        <v>1695</v>
      </c>
      <c r="D2487" s="97" t="s">
        <v>2641</v>
      </c>
      <c r="E2487" s="18">
        <v>119</v>
      </c>
    </row>
    <row r="2488" spans="1:5" x14ac:dyDescent="0.15">
      <c r="A2488" s="97" t="str">
        <f t="shared" si="38"/>
        <v>Pioneer31G70</v>
      </c>
      <c r="B2488" s="97" t="s">
        <v>1992</v>
      </c>
      <c r="C2488" s="97" t="s">
        <v>1697</v>
      </c>
      <c r="D2488" s="97" t="s">
        <v>1789</v>
      </c>
      <c r="E2488" s="18">
        <v>119</v>
      </c>
    </row>
    <row r="2489" spans="1:5" x14ac:dyDescent="0.15">
      <c r="A2489" s="97" t="str">
        <f t="shared" si="38"/>
        <v>Pioneer31G71</v>
      </c>
      <c r="B2489" s="97" t="s">
        <v>1992</v>
      </c>
      <c r="C2489" s="97" t="s">
        <v>1698</v>
      </c>
      <c r="D2489" s="97" t="s">
        <v>1490</v>
      </c>
      <c r="E2489" s="18">
        <v>119</v>
      </c>
    </row>
    <row r="2490" spans="1:5" x14ac:dyDescent="0.15">
      <c r="A2490" s="97" t="str">
        <f t="shared" si="38"/>
        <v>Pioneer31G96</v>
      </c>
      <c r="B2490" s="97" t="s">
        <v>1992</v>
      </c>
      <c r="C2490" s="97" t="s">
        <v>1699</v>
      </c>
      <c r="D2490" s="97" t="s">
        <v>1490</v>
      </c>
      <c r="E2490" s="18">
        <v>117</v>
      </c>
    </row>
    <row r="2491" spans="1:5" x14ac:dyDescent="0.15">
      <c r="A2491" s="97" t="str">
        <f t="shared" si="38"/>
        <v>Pioneer31G97</v>
      </c>
      <c r="B2491" s="97" t="s">
        <v>1992</v>
      </c>
      <c r="C2491" s="97" t="s">
        <v>1700</v>
      </c>
      <c r="D2491" s="97" t="s">
        <v>1786</v>
      </c>
      <c r="E2491" s="18">
        <v>117</v>
      </c>
    </row>
    <row r="2492" spans="1:5" x14ac:dyDescent="0.15">
      <c r="A2492" s="97" t="str">
        <f t="shared" si="38"/>
        <v>Pioneer31N26</v>
      </c>
      <c r="B2492" s="97" t="s">
        <v>1992</v>
      </c>
      <c r="C2492" s="97" t="s">
        <v>1702</v>
      </c>
      <c r="D2492" s="97" t="s">
        <v>1786</v>
      </c>
      <c r="E2492" s="18">
        <v>119</v>
      </c>
    </row>
    <row r="2493" spans="1:5" x14ac:dyDescent="0.15">
      <c r="A2493" s="97" t="str">
        <f t="shared" si="38"/>
        <v>Pioneer31N27</v>
      </c>
      <c r="B2493" s="97" t="s">
        <v>1992</v>
      </c>
      <c r="C2493" s="97" t="s">
        <v>1701</v>
      </c>
      <c r="D2493" s="97" t="s">
        <v>2641</v>
      </c>
      <c r="E2493" s="18">
        <v>119</v>
      </c>
    </row>
    <row r="2494" spans="1:5" x14ac:dyDescent="0.15">
      <c r="A2494" s="97" t="str">
        <f t="shared" si="38"/>
        <v>Pioneer31N27 CK</v>
      </c>
      <c r="B2494" s="97" t="s">
        <v>1992</v>
      </c>
      <c r="C2494" s="97" t="s">
        <v>1058</v>
      </c>
      <c r="D2494" s="97" t="s">
        <v>2641</v>
      </c>
      <c r="E2494" s="18">
        <v>119</v>
      </c>
    </row>
    <row r="2495" spans="1:5" x14ac:dyDescent="0.15">
      <c r="A2495" s="97" t="str">
        <f t="shared" si="38"/>
        <v>Pioneer31N28</v>
      </c>
      <c r="B2495" s="97" t="s">
        <v>1992</v>
      </c>
      <c r="C2495" s="97" t="s">
        <v>1703</v>
      </c>
      <c r="D2495" s="97" t="s">
        <v>1492</v>
      </c>
      <c r="E2495" s="18">
        <v>119</v>
      </c>
    </row>
    <row r="2496" spans="1:5" x14ac:dyDescent="0.15">
      <c r="A2496" s="97" t="str">
        <f t="shared" si="38"/>
        <v>Pioneer31N30</v>
      </c>
      <c r="B2496" s="97" t="s">
        <v>1992</v>
      </c>
      <c r="C2496" s="97" t="s">
        <v>1704</v>
      </c>
      <c r="D2496" s="97" t="s">
        <v>1789</v>
      </c>
      <c r="E2496" s="18">
        <v>119</v>
      </c>
    </row>
    <row r="2497" spans="1:5" x14ac:dyDescent="0.15">
      <c r="A2497" s="97" t="str">
        <f t="shared" si="38"/>
        <v>Pioneer31P40</v>
      </c>
      <c r="B2497" s="97" t="s">
        <v>1992</v>
      </c>
      <c r="C2497" s="97" t="s">
        <v>1706</v>
      </c>
      <c r="D2497" s="97" t="s">
        <v>1786</v>
      </c>
      <c r="E2497" s="18">
        <v>119</v>
      </c>
    </row>
    <row r="2498" spans="1:5" x14ac:dyDescent="0.15">
      <c r="A2498" s="97" t="str">
        <f t="shared" ref="A2498:A2561" si="39">B2498&amp;C2498</f>
        <v>Pioneer31P41</v>
      </c>
      <c r="B2498" s="97" t="s">
        <v>1992</v>
      </c>
      <c r="C2498" s="97" t="s">
        <v>1705</v>
      </c>
      <c r="D2498" s="97" t="s">
        <v>2641</v>
      </c>
      <c r="E2498" s="18">
        <v>119</v>
      </c>
    </row>
    <row r="2499" spans="1:5" x14ac:dyDescent="0.15">
      <c r="A2499" s="97" t="str">
        <f t="shared" si="39"/>
        <v>Pioneer31P41 CK</v>
      </c>
      <c r="B2499" s="97" t="s">
        <v>1992</v>
      </c>
      <c r="C2499" s="97" t="s">
        <v>1059</v>
      </c>
      <c r="D2499" s="97" t="s">
        <v>2641</v>
      </c>
      <c r="E2499" s="18">
        <v>119</v>
      </c>
    </row>
    <row r="2500" spans="1:5" x14ac:dyDescent="0.15">
      <c r="A2500" s="97" t="str">
        <f t="shared" si="39"/>
        <v>Pioneer31P42</v>
      </c>
      <c r="B2500" s="97" t="s">
        <v>1992</v>
      </c>
      <c r="C2500" s="97" t="s">
        <v>1707</v>
      </c>
      <c r="D2500" s="97" t="s">
        <v>1490</v>
      </c>
      <c r="E2500" s="18">
        <v>119</v>
      </c>
    </row>
    <row r="2501" spans="1:5" x14ac:dyDescent="0.15">
      <c r="A2501" s="97" t="str">
        <f t="shared" si="39"/>
        <v>Pioneer31P42 Twin</v>
      </c>
      <c r="B2501" s="97" t="s">
        <v>1992</v>
      </c>
      <c r="C2501" s="97" t="s">
        <v>1060</v>
      </c>
      <c r="D2501" s="97" t="s">
        <v>1490</v>
      </c>
      <c r="E2501" s="18">
        <v>119</v>
      </c>
    </row>
    <row r="2502" spans="1:5" x14ac:dyDescent="0.15">
      <c r="A2502" s="97" t="str">
        <f t="shared" si="39"/>
        <v>Pioneer31P42 Twin</v>
      </c>
      <c r="B2502" s="97" t="s">
        <v>1992</v>
      </c>
      <c r="C2502" s="97" t="s">
        <v>1060</v>
      </c>
      <c r="D2502" s="97" t="s">
        <v>1490</v>
      </c>
      <c r="E2502" s="18">
        <v>115</v>
      </c>
    </row>
    <row r="2503" spans="1:5" x14ac:dyDescent="0.15">
      <c r="A2503" s="97" t="str">
        <f t="shared" si="39"/>
        <v>Pioneer31P44</v>
      </c>
      <c r="B2503" s="97" t="s">
        <v>1992</v>
      </c>
      <c r="C2503" s="97" t="s">
        <v>1708</v>
      </c>
      <c r="D2503" s="97" t="s">
        <v>1789</v>
      </c>
      <c r="E2503" s="18">
        <v>119</v>
      </c>
    </row>
    <row r="2504" spans="1:5" x14ac:dyDescent="0.15">
      <c r="A2504" s="97" t="str">
        <f t="shared" si="39"/>
        <v>Pioneer31R87</v>
      </c>
      <c r="B2504" s="97" t="s">
        <v>1992</v>
      </c>
      <c r="C2504" s="97" t="s">
        <v>1709</v>
      </c>
      <c r="D2504" s="97" t="s">
        <v>1786</v>
      </c>
      <c r="E2504" s="18">
        <v>120</v>
      </c>
    </row>
    <row r="2505" spans="1:5" x14ac:dyDescent="0.15">
      <c r="A2505" s="97" t="str">
        <f t="shared" si="39"/>
        <v>Pioneer31Y42</v>
      </c>
      <c r="B2505" s="97" t="s">
        <v>1992</v>
      </c>
      <c r="C2505" s="97" t="s">
        <v>1710</v>
      </c>
      <c r="D2505" s="97" t="s">
        <v>1786</v>
      </c>
      <c r="E2505" s="18">
        <v>118</v>
      </c>
    </row>
    <row r="2506" spans="1:5" x14ac:dyDescent="0.15">
      <c r="A2506" s="97" t="str">
        <f t="shared" si="39"/>
        <v>Pioneer32B10</v>
      </c>
      <c r="B2506" s="97" t="s">
        <v>1992</v>
      </c>
      <c r="C2506" s="97" t="s">
        <v>1711</v>
      </c>
      <c r="D2506" s="97" t="s">
        <v>2641</v>
      </c>
      <c r="E2506" s="18">
        <v>117</v>
      </c>
    </row>
    <row r="2507" spans="1:5" x14ac:dyDescent="0.15">
      <c r="A2507" s="97" t="str">
        <f t="shared" si="39"/>
        <v>Pioneer32B11</v>
      </c>
      <c r="B2507" s="97" t="s">
        <v>1992</v>
      </c>
      <c r="C2507" s="97" t="s">
        <v>1712</v>
      </c>
      <c r="D2507" s="97" t="s">
        <v>1485</v>
      </c>
      <c r="E2507" s="18">
        <v>117</v>
      </c>
    </row>
    <row r="2508" spans="1:5" x14ac:dyDescent="0.15">
      <c r="A2508" s="97" t="str">
        <f t="shared" si="39"/>
        <v>Pioneer32B12</v>
      </c>
      <c r="B2508" s="97" t="s">
        <v>1992</v>
      </c>
      <c r="C2508" s="97" t="s">
        <v>699</v>
      </c>
      <c r="D2508" s="97" t="s">
        <v>1490</v>
      </c>
      <c r="E2508" s="18">
        <v>117</v>
      </c>
    </row>
    <row r="2509" spans="1:5" x14ac:dyDescent="0.15">
      <c r="A2509" s="97" t="str">
        <f t="shared" si="39"/>
        <v>Pioneer32B29</v>
      </c>
      <c r="B2509" s="97" t="s">
        <v>1992</v>
      </c>
      <c r="C2509" s="97" t="s">
        <v>1713</v>
      </c>
      <c r="D2509" s="97" t="s">
        <v>1488</v>
      </c>
      <c r="E2509" s="18">
        <v>118</v>
      </c>
    </row>
    <row r="2510" spans="1:5" x14ac:dyDescent="0.15">
      <c r="A2510" s="97" t="str">
        <f t="shared" si="39"/>
        <v>Pioneer32B32</v>
      </c>
      <c r="B2510" s="97" t="s">
        <v>1992</v>
      </c>
      <c r="C2510" s="97" t="s">
        <v>1714</v>
      </c>
      <c r="D2510" s="97" t="s">
        <v>1786</v>
      </c>
      <c r="E2510" s="18">
        <v>118</v>
      </c>
    </row>
    <row r="2511" spans="1:5" x14ac:dyDescent="0.15">
      <c r="A2511" s="97" t="str">
        <f t="shared" si="39"/>
        <v>Pioneer32B80</v>
      </c>
      <c r="B2511" s="97" t="s">
        <v>1992</v>
      </c>
      <c r="C2511" s="97" t="s">
        <v>1716</v>
      </c>
      <c r="D2511" s="97" t="s">
        <v>1786</v>
      </c>
      <c r="E2511" s="18">
        <v>115</v>
      </c>
    </row>
    <row r="2512" spans="1:5" x14ac:dyDescent="0.15">
      <c r="A2512" s="97" t="str">
        <f t="shared" si="39"/>
        <v>Pioneer32B81</v>
      </c>
      <c r="B2512" s="97" t="s">
        <v>1992</v>
      </c>
      <c r="C2512" s="97" t="s">
        <v>1715</v>
      </c>
      <c r="D2512" s="97" t="s">
        <v>2641</v>
      </c>
      <c r="E2512" s="18">
        <v>115</v>
      </c>
    </row>
    <row r="2513" spans="1:5" x14ac:dyDescent="0.15">
      <c r="A2513" s="97" t="str">
        <f t="shared" si="39"/>
        <v>Pioneer32B83</v>
      </c>
      <c r="B2513" s="97" t="s">
        <v>1992</v>
      </c>
      <c r="C2513" s="97" t="s">
        <v>1993</v>
      </c>
      <c r="D2513" s="97" t="s">
        <v>1789</v>
      </c>
      <c r="E2513" s="18">
        <v>115</v>
      </c>
    </row>
    <row r="2514" spans="1:5" x14ac:dyDescent="0.15">
      <c r="A2514" s="97" t="str">
        <f t="shared" si="39"/>
        <v>Pioneer32B85</v>
      </c>
      <c r="B2514" s="97" t="s">
        <v>1992</v>
      </c>
      <c r="C2514" s="97" t="s">
        <v>1717</v>
      </c>
      <c r="D2514" s="97" t="s">
        <v>1485</v>
      </c>
      <c r="E2514" s="18">
        <v>115</v>
      </c>
    </row>
    <row r="2515" spans="1:5" x14ac:dyDescent="0.15">
      <c r="A2515" s="97" t="str">
        <f t="shared" si="39"/>
        <v>Pioneer32D78</v>
      </c>
      <c r="B2515" s="97" t="s">
        <v>1992</v>
      </c>
      <c r="C2515" s="97" t="s">
        <v>1718</v>
      </c>
      <c r="D2515" s="97" t="s">
        <v>2641</v>
      </c>
      <c r="E2515" s="18">
        <v>116</v>
      </c>
    </row>
    <row r="2516" spans="1:5" x14ac:dyDescent="0.15">
      <c r="A2516" s="97" t="str">
        <f t="shared" si="39"/>
        <v>Pioneer32D79</v>
      </c>
      <c r="B2516" s="97" t="s">
        <v>1992</v>
      </c>
      <c r="C2516" s="97" t="s">
        <v>700</v>
      </c>
      <c r="D2516" s="97" t="s">
        <v>1490</v>
      </c>
      <c r="E2516" s="18">
        <v>116</v>
      </c>
    </row>
    <row r="2517" spans="1:5" x14ac:dyDescent="0.15">
      <c r="A2517" s="97" t="str">
        <f t="shared" si="39"/>
        <v>Pioneer32N70</v>
      </c>
      <c r="B2517" s="97" t="s">
        <v>1992</v>
      </c>
      <c r="C2517" s="97" t="s">
        <v>701</v>
      </c>
      <c r="D2517" s="97" t="s">
        <v>1786</v>
      </c>
      <c r="E2517" s="18">
        <v>117</v>
      </c>
    </row>
    <row r="2518" spans="1:5" x14ac:dyDescent="0.15">
      <c r="A2518" s="97" t="str">
        <f t="shared" si="39"/>
        <v>Pioneer32N73</v>
      </c>
      <c r="B2518" s="97" t="s">
        <v>1992</v>
      </c>
      <c r="C2518" s="97" t="s">
        <v>1719</v>
      </c>
      <c r="D2518" s="97" t="s">
        <v>1789</v>
      </c>
      <c r="E2518" s="18">
        <v>117</v>
      </c>
    </row>
    <row r="2519" spans="1:5" x14ac:dyDescent="0.15">
      <c r="A2519" s="97" t="str">
        <f t="shared" si="39"/>
        <v>Pioneer32N89</v>
      </c>
      <c r="B2519" s="97" t="s">
        <v>1992</v>
      </c>
      <c r="C2519" s="97" t="s">
        <v>1721</v>
      </c>
      <c r="D2519" s="97" t="s">
        <v>2641</v>
      </c>
      <c r="E2519" s="18">
        <v>114</v>
      </c>
    </row>
    <row r="2520" spans="1:5" x14ac:dyDescent="0.15">
      <c r="A2520" s="97" t="str">
        <f t="shared" si="39"/>
        <v>Pioneer32R38</v>
      </c>
      <c r="B2520" s="97" t="s">
        <v>1992</v>
      </c>
      <c r="C2520" s="97" t="s">
        <v>1722</v>
      </c>
      <c r="D2520" s="97" t="s">
        <v>2641</v>
      </c>
      <c r="E2520" s="18">
        <v>117</v>
      </c>
    </row>
    <row r="2521" spans="1:5" x14ac:dyDescent="0.15">
      <c r="A2521" s="97" t="str">
        <f t="shared" si="39"/>
        <v>Pioneer32T16</v>
      </c>
      <c r="B2521" s="97" t="s">
        <v>1992</v>
      </c>
      <c r="C2521" s="97" t="s">
        <v>1724</v>
      </c>
      <c r="D2521" s="97" t="s">
        <v>2641</v>
      </c>
      <c r="E2521" s="18">
        <v>115</v>
      </c>
    </row>
    <row r="2522" spans="1:5" x14ac:dyDescent="0.15">
      <c r="A2522" s="97" t="str">
        <f t="shared" si="39"/>
        <v>Pioneer32T22</v>
      </c>
      <c r="B2522" s="97" t="s">
        <v>1992</v>
      </c>
      <c r="C2522" s="97" t="s">
        <v>1725</v>
      </c>
      <c r="D2522" s="97" t="s">
        <v>1786</v>
      </c>
      <c r="E2522" s="18">
        <v>117</v>
      </c>
    </row>
    <row r="2523" spans="1:5" x14ac:dyDescent="0.15">
      <c r="A2523" s="97" t="str">
        <f t="shared" si="39"/>
        <v>Pioneer32T82</v>
      </c>
      <c r="B2523" s="97" t="s">
        <v>1992</v>
      </c>
      <c r="C2523" s="97" t="s">
        <v>1726</v>
      </c>
      <c r="D2523" s="97" t="s">
        <v>1786</v>
      </c>
      <c r="E2523" s="18">
        <v>115</v>
      </c>
    </row>
    <row r="2524" spans="1:5" x14ac:dyDescent="0.15">
      <c r="A2524" s="97" t="str">
        <f t="shared" si="39"/>
        <v>Pioneer32T84</v>
      </c>
      <c r="B2524" s="97" t="s">
        <v>1992</v>
      </c>
      <c r="C2524" s="97" t="s">
        <v>1727</v>
      </c>
      <c r="D2524" s="97" t="s">
        <v>1490</v>
      </c>
      <c r="E2524" s="18">
        <v>115</v>
      </c>
    </row>
    <row r="2525" spans="1:5" x14ac:dyDescent="0.15">
      <c r="A2525" s="97" t="str">
        <f t="shared" si="39"/>
        <v>Pioneer32T85</v>
      </c>
      <c r="B2525" s="97" t="s">
        <v>1992</v>
      </c>
      <c r="C2525" s="97" t="s">
        <v>1728</v>
      </c>
      <c r="D2525" s="97" t="s">
        <v>1789</v>
      </c>
      <c r="E2525" s="18">
        <v>115</v>
      </c>
    </row>
    <row r="2526" spans="1:5" x14ac:dyDescent="0.15">
      <c r="A2526" s="97" t="str">
        <f t="shared" si="39"/>
        <v>Pioneer32W86</v>
      </c>
      <c r="B2526" s="97" t="s">
        <v>1992</v>
      </c>
      <c r="C2526" s="97" t="s">
        <v>1729</v>
      </c>
      <c r="D2526" s="97" t="s">
        <v>2641</v>
      </c>
      <c r="E2526" s="18">
        <v>114</v>
      </c>
    </row>
    <row r="2527" spans="1:5" x14ac:dyDescent="0.15">
      <c r="A2527" s="97" t="str">
        <f t="shared" si="39"/>
        <v>Pioneer33A82</v>
      </c>
      <c r="B2527" s="97" t="s">
        <v>1992</v>
      </c>
      <c r="C2527" s="97" t="s">
        <v>1731</v>
      </c>
      <c r="D2527" s="97" t="s">
        <v>2641</v>
      </c>
      <c r="E2527" s="18">
        <v>115</v>
      </c>
    </row>
    <row r="2528" spans="1:5" x14ac:dyDescent="0.15">
      <c r="A2528" s="97" t="str">
        <f t="shared" si="39"/>
        <v>Pioneer33A83</v>
      </c>
      <c r="B2528" s="97" t="s">
        <v>1992</v>
      </c>
      <c r="C2528" s="97" t="s">
        <v>1732</v>
      </c>
      <c r="D2528" s="97" t="s">
        <v>1786</v>
      </c>
      <c r="E2528" s="18">
        <v>115</v>
      </c>
    </row>
    <row r="2529" spans="1:5" x14ac:dyDescent="0.15">
      <c r="A2529" s="97" t="str">
        <f t="shared" si="39"/>
        <v>Pioneer33A84</v>
      </c>
      <c r="B2529" s="97" t="s">
        <v>1992</v>
      </c>
      <c r="C2529" s="97" t="s">
        <v>1730</v>
      </c>
      <c r="D2529" s="97" t="s">
        <v>2641</v>
      </c>
      <c r="E2529" s="18">
        <v>115</v>
      </c>
    </row>
    <row r="2530" spans="1:5" x14ac:dyDescent="0.15">
      <c r="A2530" s="97" t="str">
        <f t="shared" si="39"/>
        <v>Pioneer33A88</v>
      </c>
      <c r="B2530" s="97" t="s">
        <v>1992</v>
      </c>
      <c r="C2530" s="97" t="s">
        <v>1733</v>
      </c>
      <c r="D2530" s="97" t="s">
        <v>1490</v>
      </c>
      <c r="E2530" s="18">
        <v>115</v>
      </c>
    </row>
    <row r="2531" spans="1:5" x14ac:dyDescent="0.15">
      <c r="A2531" s="97" t="str">
        <f t="shared" si="39"/>
        <v>Pioneer33B49</v>
      </c>
      <c r="B2531" s="97" t="s">
        <v>1992</v>
      </c>
      <c r="C2531" s="97" t="s">
        <v>1734</v>
      </c>
      <c r="D2531" s="97" t="s">
        <v>1786</v>
      </c>
      <c r="E2531" s="18">
        <v>113</v>
      </c>
    </row>
    <row r="2532" spans="1:5" x14ac:dyDescent="0.15">
      <c r="A2532" s="97" t="str">
        <f t="shared" si="39"/>
        <v>Pioneer33B54</v>
      </c>
      <c r="B2532" s="97" t="s">
        <v>1992</v>
      </c>
      <c r="C2532" s="97" t="s">
        <v>1735</v>
      </c>
      <c r="D2532" s="97" t="s">
        <v>1488</v>
      </c>
      <c r="E2532" s="18">
        <v>113</v>
      </c>
    </row>
    <row r="2533" spans="1:5" x14ac:dyDescent="0.15">
      <c r="A2533" s="97" t="str">
        <f t="shared" si="39"/>
        <v>Pioneer33D11</v>
      </c>
      <c r="B2533" s="97" t="s">
        <v>1992</v>
      </c>
      <c r="C2533" s="97" t="s">
        <v>424</v>
      </c>
      <c r="D2533" s="97" t="s">
        <v>2641</v>
      </c>
      <c r="E2533" s="18">
        <v>113</v>
      </c>
    </row>
    <row r="2534" spans="1:5" x14ac:dyDescent="0.15">
      <c r="A2534" s="97" t="str">
        <f t="shared" si="39"/>
        <v>Pioneer33D13</v>
      </c>
      <c r="B2534" s="97" t="s">
        <v>1992</v>
      </c>
      <c r="C2534" s="97" t="s">
        <v>1736</v>
      </c>
      <c r="D2534" s="97" t="s">
        <v>1485</v>
      </c>
      <c r="E2534" s="18">
        <v>113</v>
      </c>
    </row>
    <row r="2535" spans="1:5" x14ac:dyDescent="0.15">
      <c r="A2535" s="97" t="str">
        <f t="shared" si="39"/>
        <v>Pioneer33D14</v>
      </c>
      <c r="B2535" s="97" t="s">
        <v>1992</v>
      </c>
      <c r="C2535" s="97" t="s">
        <v>1994</v>
      </c>
      <c r="D2535" s="97" t="s">
        <v>1789</v>
      </c>
      <c r="E2535" s="18">
        <v>113</v>
      </c>
    </row>
    <row r="2536" spans="1:5" x14ac:dyDescent="0.15">
      <c r="A2536" s="97" t="str">
        <f t="shared" si="39"/>
        <v>Pioneer33D14</v>
      </c>
      <c r="B2536" s="97" t="s">
        <v>1992</v>
      </c>
      <c r="C2536" s="97" t="s">
        <v>1994</v>
      </c>
      <c r="D2536" s="97" t="s">
        <v>1789</v>
      </c>
      <c r="E2536" s="18">
        <v>113</v>
      </c>
    </row>
    <row r="2537" spans="1:5" x14ac:dyDescent="0.15">
      <c r="A2537" s="97" t="str">
        <f t="shared" si="39"/>
        <v>Pioneer33D47</v>
      </c>
      <c r="B2537" s="97" t="s">
        <v>1992</v>
      </c>
      <c r="C2537" s="97" t="s">
        <v>1723</v>
      </c>
      <c r="D2537" s="97" t="s">
        <v>1786</v>
      </c>
      <c r="E2537" s="18">
        <v>115</v>
      </c>
    </row>
    <row r="2538" spans="1:5" x14ac:dyDescent="0.15">
      <c r="A2538" s="97" t="str">
        <f t="shared" si="39"/>
        <v>Pioneer33D49</v>
      </c>
      <c r="B2538" s="97" t="s">
        <v>1992</v>
      </c>
      <c r="C2538" s="97" t="s">
        <v>1737</v>
      </c>
      <c r="D2538" s="97" t="s">
        <v>1490</v>
      </c>
      <c r="E2538" s="18">
        <v>115</v>
      </c>
    </row>
    <row r="2539" spans="1:5" x14ac:dyDescent="0.15">
      <c r="A2539" s="97" t="str">
        <f t="shared" si="39"/>
        <v>Pioneer33F12</v>
      </c>
      <c r="B2539" s="97" t="s">
        <v>1992</v>
      </c>
      <c r="C2539" s="97" t="s">
        <v>1738</v>
      </c>
      <c r="D2539" s="97" t="s">
        <v>2641</v>
      </c>
      <c r="E2539" s="18">
        <v>114</v>
      </c>
    </row>
    <row r="2540" spans="1:5" x14ac:dyDescent="0.15">
      <c r="A2540" s="97" t="str">
        <f t="shared" si="39"/>
        <v>Pioneer33F85</v>
      </c>
      <c r="B2540" s="97" t="s">
        <v>1992</v>
      </c>
      <c r="C2540" s="97" t="s">
        <v>1720</v>
      </c>
      <c r="D2540" s="97" t="s">
        <v>1786</v>
      </c>
      <c r="E2540" s="18">
        <v>114</v>
      </c>
    </row>
    <row r="2541" spans="1:5" x14ac:dyDescent="0.15">
      <c r="A2541" s="97" t="str">
        <f t="shared" si="39"/>
        <v>Pioneer33F85 Twin</v>
      </c>
      <c r="B2541" s="97" t="s">
        <v>1992</v>
      </c>
      <c r="C2541" s="97" t="s">
        <v>1061</v>
      </c>
      <c r="D2541" s="97" t="s">
        <v>1786</v>
      </c>
      <c r="E2541" s="18">
        <v>114</v>
      </c>
    </row>
    <row r="2542" spans="1:5" x14ac:dyDescent="0.15">
      <c r="A2542" s="97" t="str">
        <f t="shared" si="39"/>
        <v>Pioneer33F88</v>
      </c>
      <c r="B2542" s="97" t="s">
        <v>1992</v>
      </c>
      <c r="C2542" s="97" t="s">
        <v>1995</v>
      </c>
      <c r="D2542" s="97" t="s">
        <v>1789</v>
      </c>
      <c r="E2542" s="18">
        <v>114</v>
      </c>
    </row>
    <row r="2543" spans="1:5" x14ac:dyDescent="0.15">
      <c r="A2543" s="97" t="str">
        <f t="shared" si="39"/>
        <v>Pioneer33F88 CK</v>
      </c>
      <c r="B2543" s="97" t="s">
        <v>1992</v>
      </c>
      <c r="C2543" s="97" t="s">
        <v>1062</v>
      </c>
      <c r="D2543" s="97" t="s">
        <v>1789</v>
      </c>
      <c r="E2543" s="18">
        <v>114</v>
      </c>
    </row>
    <row r="2544" spans="1:5" x14ac:dyDescent="0.15">
      <c r="A2544" s="97" t="str">
        <f t="shared" si="39"/>
        <v>Pioneer33G58</v>
      </c>
      <c r="B2544" s="97" t="s">
        <v>1992</v>
      </c>
      <c r="C2544" s="97" t="s">
        <v>1739</v>
      </c>
      <c r="D2544" s="97" t="s">
        <v>2641</v>
      </c>
      <c r="E2544" s="18">
        <v>114</v>
      </c>
    </row>
    <row r="2545" spans="1:5" x14ac:dyDescent="0.15">
      <c r="A2545" s="97" t="str">
        <f t="shared" si="39"/>
        <v>Pioneer33G59</v>
      </c>
      <c r="B2545" s="97" t="s">
        <v>1992</v>
      </c>
      <c r="C2545" s="97" t="s">
        <v>1740</v>
      </c>
      <c r="D2545" s="97" t="s">
        <v>1485</v>
      </c>
      <c r="E2545" s="18">
        <v>114</v>
      </c>
    </row>
    <row r="2546" spans="1:5" x14ac:dyDescent="0.15">
      <c r="A2546" s="97" t="str">
        <f t="shared" si="39"/>
        <v>Pioneer33G60</v>
      </c>
      <c r="B2546" s="97" t="s">
        <v>1992</v>
      </c>
      <c r="C2546" s="97" t="s">
        <v>702</v>
      </c>
      <c r="D2546" s="97" t="s">
        <v>1490</v>
      </c>
      <c r="E2546" s="18">
        <v>114</v>
      </c>
    </row>
    <row r="2547" spans="1:5" x14ac:dyDescent="0.15">
      <c r="A2547" s="97" t="str">
        <f t="shared" si="39"/>
        <v>Pioneer33H23</v>
      </c>
      <c r="B2547" s="97" t="s">
        <v>1992</v>
      </c>
      <c r="C2547" s="97" t="s">
        <v>1742</v>
      </c>
      <c r="D2547" s="97" t="s">
        <v>1786</v>
      </c>
      <c r="E2547" s="18">
        <v>115</v>
      </c>
    </row>
    <row r="2548" spans="1:5" x14ac:dyDescent="0.15">
      <c r="A2548" s="97" t="str">
        <f t="shared" si="39"/>
        <v>Pioneer33H25</v>
      </c>
      <c r="B2548" s="97" t="s">
        <v>1992</v>
      </c>
      <c r="C2548" s="97" t="s">
        <v>1741</v>
      </c>
      <c r="D2548" s="97" t="s">
        <v>2641</v>
      </c>
      <c r="E2548" s="18">
        <v>115</v>
      </c>
    </row>
    <row r="2549" spans="1:5" x14ac:dyDescent="0.15">
      <c r="A2549" s="97" t="str">
        <f t="shared" si="39"/>
        <v>Pioneer33H26</v>
      </c>
      <c r="B2549" s="97" t="s">
        <v>1992</v>
      </c>
      <c r="C2549" s="97" t="s">
        <v>1743</v>
      </c>
      <c r="D2549" s="97" t="s">
        <v>1485</v>
      </c>
      <c r="E2549" s="18">
        <v>115</v>
      </c>
    </row>
    <row r="2550" spans="1:5" x14ac:dyDescent="0.15">
      <c r="A2550" s="97" t="str">
        <f t="shared" si="39"/>
        <v>Pioneer33H27</v>
      </c>
      <c r="B2550" s="97" t="s">
        <v>1992</v>
      </c>
      <c r="C2550" s="97" t="s">
        <v>1744</v>
      </c>
      <c r="D2550" s="97" t="s">
        <v>1490</v>
      </c>
      <c r="E2550" s="18">
        <v>115</v>
      </c>
    </row>
    <row r="2551" spans="1:5" x14ac:dyDescent="0.15">
      <c r="A2551" s="97" t="str">
        <f t="shared" si="39"/>
        <v>Pioneer33H29</v>
      </c>
      <c r="B2551" s="97" t="s">
        <v>1992</v>
      </c>
      <c r="C2551" s="97" t="s">
        <v>1996</v>
      </c>
      <c r="D2551" s="97" t="s">
        <v>1789</v>
      </c>
      <c r="E2551" s="18">
        <v>115</v>
      </c>
    </row>
    <row r="2552" spans="1:5" x14ac:dyDescent="0.15">
      <c r="A2552" s="97" t="str">
        <f t="shared" si="39"/>
        <v>Pioneer33H82</v>
      </c>
      <c r="B2552" s="97" t="s">
        <v>1992</v>
      </c>
      <c r="C2552" s="97" t="s">
        <v>1745</v>
      </c>
      <c r="D2552" s="97" t="s">
        <v>2641</v>
      </c>
      <c r="E2552" s="18">
        <v>113</v>
      </c>
    </row>
    <row r="2553" spans="1:5" x14ac:dyDescent="0.15">
      <c r="A2553" s="97" t="str">
        <f t="shared" si="39"/>
        <v>Pioneer33H83</v>
      </c>
      <c r="B2553" s="97" t="s">
        <v>1992</v>
      </c>
      <c r="C2553" s="97" t="s">
        <v>1746</v>
      </c>
      <c r="D2553" s="97" t="s">
        <v>1485</v>
      </c>
      <c r="E2553" s="18">
        <v>113</v>
      </c>
    </row>
    <row r="2554" spans="1:5" x14ac:dyDescent="0.15">
      <c r="A2554" s="97" t="str">
        <f t="shared" si="39"/>
        <v>Pioneer33K36</v>
      </c>
      <c r="B2554" s="97" t="s">
        <v>1992</v>
      </c>
      <c r="C2554" s="97" t="s">
        <v>1747</v>
      </c>
      <c r="D2554" s="97" t="s">
        <v>1787</v>
      </c>
      <c r="E2554" s="18">
        <v>114</v>
      </c>
    </row>
    <row r="2555" spans="1:5" x14ac:dyDescent="0.15">
      <c r="A2555" s="97" t="str">
        <f t="shared" si="39"/>
        <v>Pioneer33K39</v>
      </c>
      <c r="B2555" s="97" t="s">
        <v>1992</v>
      </c>
      <c r="C2555" s="97" t="s">
        <v>1063</v>
      </c>
      <c r="D2555" s="97" t="s">
        <v>2641</v>
      </c>
      <c r="E2555" s="18">
        <v>114</v>
      </c>
    </row>
    <row r="2556" spans="1:5" x14ac:dyDescent="0.15">
      <c r="A2556" s="97" t="str">
        <f t="shared" si="39"/>
        <v>Pioneer33K40</v>
      </c>
      <c r="B2556" s="97" t="s">
        <v>1992</v>
      </c>
      <c r="C2556" s="97" t="s">
        <v>1748</v>
      </c>
      <c r="D2556" s="97" t="s">
        <v>1485</v>
      </c>
      <c r="E2556" s="18">
        <v>114</v>
      </c>
    </row>
    <row r="2557" spans="1:5" x14ac:dyDescent="0.15">
      <c r="A2557" s="97" t="str">
        <f t="shared" si="39"/>
        <v>Pioneer33K42</v>
      </c>
      <c r="B2557" s="97" t="s">
        <v>1992</v>
      </c>
      <c r="C2557" s="97" t="s">
        <v>1749</v>
      </c>
      <c r="D2557" s="97" t="s">
        <v>1788</v>
      </c>
      <c r="E2557" s="18">
        <v>114</v>
      </c>
    </row>
    <row r="2558" spans="1:5" x14ac:dyDescent="0.15">
      <c r="A2558" s="97" t="str">
        <f t="shared" si="39"/>
        <v>Pioneer33K43</v>
      </c>
      <c r="B2558" s="97" t="s">
        <v>1992</v>
      </c>
      <c r="C2558" s="97" t="s">
        <v>1750</v>
      </c>
      <c r="D2558" s="97" t="s">
        <v>2641</v>
      </c>
      <c r="E2558" s="18">
        <v>114</v>
      </c>
    </row>
    <row r="2559" spans="1:5" x14ac:dyDescent="0.15">
      <c r="A2559" s="97" t="str">
        <f t="shared" si="39"/>
        <v>Pioneer33K44</v>
      </c>
      <c r="B2559" s="97" t="s">
        <v>1992</v>
      </c>
      <c r="C2559" s="97" t="s">
        <v>1751</v>
      </c>
      <c r="D2559" s="97" t="s">
        <v>1490</v>
      </c>
      <c r="E2559" s="18">
        <v>114</v>
      </c>
    </row>
    <row r="2560" spans="1:5" x14ac:dyDescent="0.15">
      <c r="A2560" s="97" t="str">
        <f t="shared" si="39"/>
        <v>Pioneer33M14</v>
      </c>
      <c r="B2560" s="97" t="s">
        <v>1992</v>
      </c>
      <c r="C2560" s="97" t="s">
        <v>1752</v>
      </c>
      <c r="D2560" s="97" t="s">
        <v>1786</v>
      </c>
      <c r="E2560" s="18">
        <v>113</v>
      </c>
    </row>
    <row r="2561" spans="1:5" x14ac:dyDescent="0.15">
      <c r="A2561" s="97" t="str">
        <f t="shared" si="39"/>
        <v>Pioneer33M16</v>
      </c>
      <c r="B2561" s="97" t="s">
        <v>1992</v>
      </c>
      <c r="C2561" s="97" t="s">
        <v>1753</v>
      </c>
      <c r="D2561" s="97" t="s">
        <v>1490</v>
      </c>
      <c r="E2561" s="18">
        <v>113</v>
      </c>
    </row>
    <row r="2562" spans="1:5" x14ac:dyDescent="0.15">
      <c r="A2562" s="97" t="str">
        <f t="shared" ref="A2562:A2625" si="40">B2562&amp;C2562</f>
        <v>Pioneer33M18</v>
      </c>
      <c r="B2562" s="97" t="s">
        <v>1992</v>
      </c>
      <c r="C2562" s="97" t="s">
        <v>1754</v>
      </c>
      <c r="D2562" s="97" t="s">
        <v>1485</v>
      </c>
      <c r="E2562" s="18">
        <v>113</v>
      </c>
    </row>
    <row r="2563" spans="1:5" x14ac:dyDescent="0.15">
      <c r="A2563" s="97" t="str">
        <f t="shared" si="40"/>
        <v>Pioneer33M52</v>
      </c>
      <c r="B2563" s="97" t="s">
        <v>1992</v>
      </c>
      <c r="C2563" s="97" t="s">
        <v>1756</v>
      </c>
      <c r="D2563" s="97" t="s">
        <v>1490</v>
      </c>
      <c r="E2563" s="18">
        <v>115</v>
      </c>
    </row>
    <row r="2564" spans="1:5" x14ac:dyDescent="0.15">
      <c r="A2564" s="97" t="str">
        <f t="shared" si="40"/>
        <v>Pioneer33M53</v>
      </c>
      <c r="B2564" s="97" t="s">
        <v>1992</v>
      </c>
      <c r="C2564" s="97" t="s">
        <v>1757</v>
      </c>
      <c r="D2564" s="97" t="s">
        <v>1786</v>
      </c>
      <c r="E2564" s="18">
        <v>115</v>
      </c>
    </row>
    <row r="2565" spans="1:5" x14ac:dyDescent="0.15">
      <c r="A2565" s="97" t="str">
        <f t="shared" si="40"/>
        <v>Pioneer33M54</v>
      </c>
      <c r="B2565" s="97" t="s">
        <v>1992</v>
      </c>
      <c r="C2565" s="97" t="s">
        <v>1755</v>
      </c>
      <c r="D2565" s="97" t="s">
        <v>2641</v>
      </c>
      <c r="E2565" s="18">
        <v>115</v>
      </c>
    </row>
    <row r="2566" spans="1:5" x14ac:dyDescent="0.15">
      <c r="A2566" s="97" t="str">
        <f t="shared" si="40"/>
        <v>Pioneer33M57</v>
      </c>
      <c r="B2566" s="97" t="s">
        <v>1992</v>
      </c>
      <c r="C2566" s="97" t="s">
        <v>1758</v>
      </c>
      <c r="D2566" s="97" t="s">
        <v>1490</v>
      </c>
      <c r="E2566" s="18">
        <v>115</v>
      </c>
    </row>
    <row r="2567" spans="1:5" x14ac:dyDescent="0.15">
      <c r="A2567" s="97" t="str">
        <f t="shared" si="40"/>
        <v>Pioneer33M57 Twin</v>
      </c>
      <c r="B2567" s="97" t="s">
        <v>1992</v>
      </c>
      <c r="C2567" s="97" t="s">
        <v>1064</v>
      </c>
      <c r="D2567" s="97" t="s">
        <v>1490</v>
      </c>
      <c r="E2567" s="18">
        <v>115</v>
      </c>
    </row>
    <row r="2568" spans="1:5" x14ac:dyDescent="0.15">
      <c r="A2568" s="97" t="str">
        <f t="shared" si="40"/>
        <v>Pioneer33N09</v>
      </c>
      <c r="B2568" s="97" t="s">
        <v>1992</v>
      </c>
      <c r="C2568" s="97" t="s">
        <v>1759</v>
      </c>
      <c r="D2568" s="97" t="s">
        <v>2641</v>
      </c>
      <c r="E2568" s="18">
        <v>114</v>
      </c>
    </row>
    <row r="2569" spans="1:5" x14ac:dyDescent="0.15">
      <c r="A2569" s="97" t="str">
        <f t="shared" si="40"/>
        <v>Pioneer33N12</v>
      </c>
      <c r="B2569" s="97" t="s">
        <v>1992</v>
      </c>
      <c r="C2569" s="97" t="s">
        <v>1997</v>
      </c>
      <c r="D2569" s="97" t="s">
        <v>1490</v>
      </c>
      <c r="E2569" s="18">
        <v>114</v>
      </c>
    </row>
    <row r="2570" spans="1:5" x14ac:dyDescent="0.15">
      <c r="A2570" s="97" t="str">
        <f t="shared" si="40"/>
        <v>Pioneer33N55</v>
      </c>
      <c r="B2570" s="97" t="s">
        <v>1992</v>
      </c>
      <c r="C2570" s="97" t="s">
        <v>1998</v>
      </c>
      <c r="D2570" s="97" t="s">
        <v>1786</v>
      </c>
      <c r="E2570" s="18">
        <v>112</v>
      </c>
    </row>
    <row r="2571" spans="1:5" x14ac:dyDescent="0.15">
      <c r="A2571" s="97" t="str">
        <f t="shared" si="40"/>
        <v>Pioneer33N56</v>
      </c>
      <c r="B2571" s="97" t="s">
        <v>1992</v>
      </c>
      <c r="C2571" s="97" t="s">
        <v>1760</v>
      </c>
      <c r="D2571" s="97" t="s">
        <v>2641</v>
      </c>
      <c r="E2571" s="18">
        <v>113</v>
      </c>
    </row>
    <row r="2572" spans="1:5" x14ac:dyDescent="0.15">
      <c r="A2572" s="97" t="str">
        <f t="shared" si="40"/>
        <v>Pioneer33N58</v>
      </c>
      <c r="B2572" s="97" t="s">
        <v>1992</v>
      </c>
      <c r="C2572" s="97" t="s">
        <v>1761</v>
      </c>
      <c r="D2572" s="97" t="s">
        <v>1490</v>
      </c>
      <c r="E2572" s="18">
        <v>113</v>
      </c>
    </row>
    <row r="2573" spans="1:5" x14ac:dyDescent="0.15">
      <c r="A2573" s="97" t="str">
        <f t="shared" si="40"/>
        <v>Pioneer33N58 Twin</v>
      </c>
      <c r="B2573" s="97" t="s">
        <v>1992</v>
      </c>
      <c r="C2573" s="97" t="s">
        <v>1065</v>
      </c>
      <c r="D2573" s="97" t="s">
        <v>1490</v>
      </c>
      <c r="E2573" s="18">
        <v>113</v>
      </c>
    </row>
    <row r="2574" spans="1:5" x14ac:dyDescent="0.15">
      <c r="A2574" s="97" t="str">
        <f t="shared" si="40"/>
        <v>Pioneer33N60</v>
      </c>
      <c r="B2574" s="97" t="s">
        <v>1992</v>
      </c>
      <c r="C2574" s="97" t="s">
        <v>703</v>
      </c>
      <c r="D2574" s="97" t="s">
        <v>1789</v>
      </c>
      <c r="E2574" s="18">
        <v>113</v>
      </c>
    </row>
    <row r="2575" spans="1:5" x14ac:dyDescent="0.15">
      <c r="A2575" s="97" t="str">
        <f t="shared" si="40"/>
        <v>Pioneer33R79</v>
      </c>
      <c r="B2575" s="97" t="s">
        <v>1992</v>
      </c>
      <c r="C2575" s="97" t="s">
        <v>1762</v>
      </c>
      <c r="D2575" s="97" t="s">
        <v>1787</v>
      </c>
      <c r="E2575" s="18">
        <v>114</v>
      </c>
    </row>
    <row r="2576" spans="1:5" x14ac:dyDescent="0.15">
      <c r="A2576" s="97" t="str">
        <f t="shared" si="40"/>
        <v>Pioneer33R81</v>
      </c>
      <c r="B2576" s="97" t="s">
        <v>1992</v>
      </c>
      <c r="C2576" s="97" t="s">
        <v>1763</v>
      </c>
      <c r="D2576" s="97" t="s">
        <v>1488</v>
      </c>
      <c r="E2576" s="18">
        <v>114</v>
      </c>
    </row>
    <row r="2577" spans="1:5" x14ac:dyDescent="0.15">
      <c r="A2577" s="97" t="str">
        <f t="shared" si="40"/>
        <v>Pioneer33T54</v>
      </c>
      <c r="B2577" s="97" t="s">
        <v>1992</v>
      </c>
      <c r="C2577" s="97" t="s">
        <v>1765</v>
      </c>
      <c r="D2577" s="97" t="s">
        <v>2641</v>
      </c>
      <c r="E2577" s="18">
        <v>113</v>
      </c>
    </row>
    <row r="2578" spans="1:5" x14ac:dyDescent="0.15">
      <c r="A2578" s="97" t="str">
        <f t="shared" si="40"/>
        <v>Pioneer33T55</v>
      </c>
      <c r="B2578" s="97" t="s">
        <v>1992</v>
      </c>
      <c r="C2578" s="97" t="s">
        <v>1766</v>
      </c>
      <c r="D2578" s="97" t="s">
        <v>1786</v>
      </c>
      <c r="E2578" s="18">
        <v>113</v>
      </c>
    </row>
    <row r="2579" spans="1:5" x14ac:dyDescent="0.15">
      <c r="A2579" s="97" t="str">
        <f t="shared" si="40"/>
        <v>Pioneer33T56</v>
      </c>
      <c r="B2579" s="97" t="s">
        <v>1992</v>
      </c>
      <c r="C2579" s="97" t="s">
        <v>1764</v>
      </c>
      <c r="D2579" s="97" t="s">
        <v>2641</v>
      </c>
      <c r="E2579" s="18">
        <v>113</v>
      </c>
    </row>
    <row r="2580" spans="1:5" x14ac:dyDescent="0.15">
      <c r="A2580" s="97" t="str">
        <f t="shared" si="40"/>
        <v>Pioneer33T57</v>
      </c>
      <c r="B2580" s="97" t="s">
        <v>1992</v>
      </c>
      <c r="C2580" s="97" t="s">
        <v>1767</v>
      </c>
      <c r="D2580" s="97" t="s">
        <v>1490</v>
      </c>
      <c r="E2580" s="18">
        <v>113</v>
      </c>
    </row>
    <row r="2581" spans="1:5" x14ac:dyDescent="0.15">
      <c r="A2581" s="97" t="str">
        <f t="shared" si="40"/>
        <v>Pioneer33T58</v>
      </c>
      <c r="B2581" s="97" t="s">
        <v>1992</v>
      </c>
      <c r="C2581" s="97" t="s">
        <v>1999</v>
      </c>
      <c r="D2581" s="97" t="s">
        <v>1789</v>
      </c>
      <c r="E2581" s="18">
        <v>113</v>
      </c>
    </row>
    <row r="2582" spans="1:5" x14ac:dyDescent="0.15">
      <c r="A2582" s="97" t="str">
        <f t="shared" si="40"/>
        <v>Pioneer33T59</v>
      </c>
      <c r="B2582" s="97" t="s">
        <v>1992</v>
      </c>
      <c r="C2582" s="97" t="s">
        <v>1768</v>
      </c>
      <c r="D2582" s="97" t="s">
        <v>1788</v>
      </c>
      <c r="E2582" s="18">
        <v>113</v>
      </c>
    </row>
    <row r="2583" spans="1:5" x14ac:dyDescent="0.15">
      <c r="A2583" s="97" t="str">
        <f t="shared" si="40"/>
        <v>Pioneer33V14</v>
      </c>
      <c r="B2583" s="97" t="s">
        <v>1992</v>
      </c>
      <c r="C2583" s="97" t="s">
        <v>2330</v>
      </c>
      <c r="D2583" s="97" t="s">
        <v>1786</v>
      </c>
      <c r="E2583" s="18">
        <v>115</v>
      </c>
    </row>
    <row r="2584" spans="1:5" x14ac:dyDescent="0.15">
      <c r="A2584" s="97" t="str">
        <f t="shared" si="40"/>
        <v>Pioneer33V15</v>
      </c>
      <c r="B2584" s="97" t="s">
        <v>1992</v>
      </c>
      <c r="C2584" s="97" t="s">
        <v>2329</v>
      </c>
      <c r="D2584" s="97" t="s">
        <v>2641</v>
      </c>
      <c r="E2584" s="18">
        <v>115</v>
      </c>
    </row>
    <row r="2585" spans="1:5" x14ac:dyDescent="0.15">
      <c r="A2585" s="97" t="str">
        <f t="shared" si="40"/>
        <v>Pioneer33V16</v>
      </c>
      <c r="B2585" s="97" t="s">
        <v>1992</v>
      </c>
      <c r="C2585" s="97" t="s">
        <v>2331</v>
      </c>
      <c r="D2585" s="97" t="s">
        <v>1488</v>
      </c>
      <c r="E2585" s="18">
        <v>115</v>
      </c>
    </row>
    <row r="2586" spans="1:5" x14ac:dyDescent="0.15">
      <c r="A2586" s="97" t="str">
        <f t="shared" si="40"/>
        <v>Pioneer33V62</v>
      </c>
      <c r="B2586" s="97" t="s">
        <v>1992</v>
      </c>
      <c r="C2586" s="97" t="s">
        <v>2332</v>
      </c>
      <c r="D2586" s="97" t="s">
        <v>2641</v>
      </c>
      <c r="E2586" s="18">
        <v>114</v>
      </c>
    </row>
    <row r="2587" spans="1:5" x14ac:dyDescent="0.15">
      <c r="A2587" s="97" t="str">
        <f t="shared" si="40"/>
        <v>Pioneer33W80</v>
      </c>
      <c r="B2587" s="97" t="s">
        <v>1992</v>
      </c>
      <c r="C2587" s="97" t="s">
        <v>2333</v>
      </c>
      <c r="D2587" s="97" t="s">
        <v>1786</v>
      </c>
      <c r="E2587" s="18">
        <v>111</v>
      </c>
    </row>
    <row r="2588" spans="1:5" x14ac:dyDescent="0.15">
      <c r="A2588" s="97" t="str">
        <f t="shared" si="40"/>
        <v>Pioneer33W82</v>
      </c>
      <c r="B2588" s="97" t="s">
        <v>1992</v>
      </c>
      <c r="C2588" s="97" t="s">
        <v>704</v>
      </c>
      <c r="D2588" s="97" t="s">
        <v>2641</v>
      </c>
      <c r="E2588" s="18">
        <v>111</v>
      </c>
    </row>
    <row r="2589" spans="1:5" x14ac:dyDescent="0.15">
      <c r="A2589" s="97" t="str">
        <f t="shared" si="40"/>
        <v>Pioneer33W84</v>
      </c>
      <c r="B2589" s="97" t="s">
        <v>1992</v>
      </c>
      <c r="C2589" s="97" t="s">
        <v>2334</v>
      </c>
      <c r="D2589" s="97" t="s">
        <v>1789</v>
      </c>
      <c r="E2589" s="18">
        <v>111</v>
      </c>
    </row>
    <row r="2590" spans="1:5" x14ac:dyDescent="0.15">
      <c r="A2590" s="97" t="str">
        <f t="shared" si="40"/>
        <v>Pioneer33W84 CK</v>
      </c>
      <c r="B2590" s="97" t="s">
        <v>1992</v>
      </c>
      <c r="C2590" s="97" t="s">
        <v>1066</v>
      </c>
      <c r="D2590" s="97" t="s">
        <v>1789</v>
      </c>
      <c r="E2590" s="18">
        <v>111</v>
      </c>
    </row>
    <row r="2591" spans="1:5" x14ac:dyDescent="0.15">
      <c r="A2591" s="97" t="str">
        <f t="shared" si="40"/>
        <v>Pioneer33Y74</v>
      </c>
      <c r="B2591" s="97" t="s">
        <v>1992</v>
      </c>
      <c r="C2591" s="97" t="s">
        <v>2335</v>
      </c>
      <c r="D2591" s="97" t="s">
        <v>2641</v>
      </c>
      <c r="E2591" s="18">
        <v>115</v>
      </c>
    </row>
    <row r="2592" spans="1:5" x14ac:dyDescent="0.15">
      <c r="A2592" s="97" t="str">
        <f t="shared" si="40"/>
        <v>Pioneer33Z74</v>
      </c>
      <c r="B2592" s="97" t="s">
        <v>1992</v>
      </c>
      <c r="C2592" s="97" t="s">
        <v>2336</v>
      </c>
      <c r="D2592" s="97" t="s">
        <v>1789</v>
      </c>
      <c r="E2592" s="18">
        <v>113</v>
      </c>
    </row>
    <row r="2593" spans="1:5" x14ac:dyDescent="0.15">
      <c r="A2593" s="97" t="str">
        <f t="shared" si="40"/>
        <v>Pioneer33Z74 CK</v>
      </c>
      <c r="B2593" s="97" t="s">
        <v>1992</v>
      </c>
      <c r="C2593" s="97" t="s">
        <v>1067</v>
      </c>
      <c r="D2593" s="97" t="s">
        <v>1789</v>
      </c>
      <c r="E2593" s="18">
        <v>113</v>
      </c>
    </row>
    <row r="2594" spans="1:5" x14ac:dyDescent="0.15">
      <c r="A2594" s="97" t="str">
        <f t="shared" si="40"/>
        <v>Pioneer34A11</v>
      </c>
      <c r="B2594" s="97" t="s">
        <v>1992</v>
      </c>
      <c r="C2594" s="97" t="s">
        <v>2338</v>
      </c>
      <c r="D2594" s="97" t="s">
        <v>2641</v>
      </c>
      <c r="E2594" s="18">
        <v>109</v>
      </c>
    </row>
    <row r="2595" spans="1:5" x14ac:dyDescent="0.15">
      <c r="A2595" s="97" t="str">
        <f t="shared" si="40"/>
        <v>Pioneer34A12</v>
      </c>
      <c r="B2595" s="97" t="s">
        <v>1992</v>
      </c>
      <c r="C2595" s="97" t="s">
        <v>2339</v>
      </c>
      <c r="D2595" s="97" t="s">
        <v>1485</v>
      </c>
      <c r="E2595" s="18">
        <v>109</v>
      </c>
    </row>
    <row r="2596" spans="1:5" x14ac:dyDescent="0.15">
      <c r="A2596" s="97" t="str">
        <f t="shared" si="40"/>
        <v>Pioneer34A14</v>
      </c>
      <c r="B2596" s="97" t="s">
        <v>1992</v>
      </c>
      <c r="C2596" s="97" t="s">
        <v>2340</v>
      </c>
      <c r="D2596" s="97" t="s">
        <v>1786</v>
      </c>
      <c r="E2596" s="18">
        <v>109</v>
      </c>
    </row>
    <row r="2597" spans="1:5" x14ac:dyDescent="0.15">
      <c r="A2597" s="97" t="str">
        <f t="shared" si="40"/>
        <v>Pioneer34A15</v>
      </c>
      <c r="B2597" s="97" t="s">
        <v>1992</v>
      </c>
      <c r="C2597" s="97" t="s">
        <v>2337</v>
      </c>
      <c r="D2597" s="97" t="s">
        <v>2641</v>
      </c>
      <c r="E2597" s="18">
        <v>109</v>
      </c>
    </row>
    <row r="2598" spans="1:5" x14ac:dyDescent="0.15">
      <c r="A2598" s="97" t="str">
        <f t="shared" si="40"/>
        <v>Pioneer34A16</v>
      </c>
      <c r="B2598" s="97" t="s">
        <v>1992</v>
      </c>
      <c r="C2598" s="97" t="s">
        <v>2341</v>
      </c>
      <c r="D2598" s="97" t="s">
        <v>1485</v>
      </c>
      <c r="E2598" s="18">
        <v>109</v>
      </c>
    </row>
    <row r="2599" spans="1:5" x14ac:dyDescent="0.15">
      <c r="A2599" s="97" t="str">
        <f t="shared" si="40"/>
        <v>Pioneer34A17</v>
      </c>
      <c r="B2599" s="97" t="s">
        <v>1992</v>
      </c>
      <c r="C2599" s="97" t="s">
        <v>2342</v>
      </c>
      <c r="D2599" s="97" t="s">
        <v>1490</v>
      </c>
      <c r="E2599" s="18">
        <v>109</v>
      </c>
    </row>
    <row r="2600" spans="1:5" x14ac:dyDescent="0.15">
      <c r="A2600" s="97" t="str">
        <f t="shared" si="40"/>
        <v>Pioneer34A17 Twin</v>
      </c>
      <c r="B2600" s="97" t="s">
        <v>1992</v>
      </c>
      <c r="C2600" s="97" t="s">
        <v>1068</v>
      </c>
      <c r="D2600" s="97" t="s">
        <v>1490</v>
      </c>
      <c r="E2600" s="18">
        <v>109</v>
      </c>
    </row>
    <row r="2601" spans="1:5" x14ac:dyDescent="0.15">
      <c r="A2601" s="97" t="str">
        <f t="shared" si="40"/>
        <v>Pioneer34A18</v>
      </c>
      <c r="B2601" s="97" t="s">
        <v>1992</v>
      </c>
      <c r="C2601" s="97" t="s">
        <v>2343</v>
      </c>
      <c r="D2601" s="97" t="s">
        <v>1788</v>
      </c>
      <c r="E2601" s="18">
        <v>109</v>
      </c>
    </row>
    <row r="2602" spans="1:5" x14ac:dyDescent="0.15">
      <c r="A2602" s="97" t="str">
        <f t="shared" si="40"/>
        <v>Pioneer34A20</v>
      </c>
      <c r="B2602" s="97" t="s">
        <v>1992</v>
      </c>
      <c r="C2602" s="97" t="s">
        <v>2000</v>
      </c>
      <c r="D2602" s="97" t="s">
        <v>1789</v>
      </c>
      <c r="E2602" s="18">
        <v>109</v>
      </c>
    </row>
    <row r="2603" spans="1:5" x14ac:dyDescent="0.15">
      <c r="A2603" s="97" t="str">
        <f t="shared" si="40"/>
        <v>Pioneer34A20 HP</v>
      </c>
      <c r="B2603" s="97" t="s">
        <v>1992</v>
      </c>
      <c r="C2603" s="97" t="s">
        <v>1069</v>
      </c>
      <c r="D2603" s="97" t="s">
        <v>1789</v>
      </c>
      <c r="E2603" s="18">
        <v>109</v>
      </c>
    </row>
    <row r="2604" spans="1:5" x14ac:dyDescent="0.15">
      <c r="A2604" s="97" t="str">
        <f t="shared" si="40"/>
        <v>Pioneer34A85</v>
      </c>
      <c r="B2604" s="97" t="s">
        <v>1992</v>
      </c>
      <c r="C2604" s="97" t="s">
        <v>2344</v>
      </c>
      <c r="D2604" s="97" t="s">
        <v>1786</v>
      </c>
      <c r="E2604" s="18">
        <v>110</v>
      </c>
    </row>
    <row r="2605" spans="1:5" x14ac:dyDescent="0.15">
      <c r="A2605" s="97" t="str">
        <f t="shared" si="40"/>
        <v>Pioneer34A89</v>
      </c>
      <c r="B2605" s="97" t="s">
        <v>1992</v>
      </c>
      <c r="C2605" s="97" t="s">
        <v>2345</v>
      </c>
      <c r="D2605" s="97" t="s">
        <v>1789</v>
      </c>
      <c r="E2605" s="18">
        <v>110</v>
      </c>
    </row>
    <row r="2606" spans="1:5" x14ac:dyDescent="0.15">
      <c r="A2606" s="97" t="str">
        <f t="shared" si="40"/>
        <v>Pioneer34B38</v>
      </c>
      <c r="B2606" s="97" t="s">
        <v>1992</v>
      </c>
      <c r="C2606" s="97" t="s">
        <v>2346</v>
      </c>
      <c r="D2606" s="97" t="s">
        <v>1786</v>
      </c>
      <c r="E2606" s="18">
        <v>109</v>
      </c>
    </row>
    <row r="2607" spans="1:5" x14ac:dyDescent="0.15">
      <c r="A2607" s="97" t="str">
        <f t="shared" si="40"/>
        <v>Pioneer34B41</v>
      </c>
      <c r="B2607" s="97" t="s">
        <v>1992</v>
      </c>
      <c r="C2607" s="97" t="s">
        <v>2347</v>
      </c>
      <c r="D2607" s="97" t="s">
        <v>1789</v>
      </c>
      <c r="E2607" s="18">
        <v>109</v>
      </c>
    </row>
    <row r="2608" spans="1:5" x14ac:dyDescent="0.15">
      <c r="A2608" s="97" t="str">
        <f t="shared" si="40"/>
        <v>Pioneer34B94</v>
      </c>
      <c r="B2608" s="97" t="s">
        <v>1992</v>
      </c>
      <c r="C2608" s="97" t="s">
        <v>2348</v>
      </c>
      <c r="D2608" s="97" t="s">
        <v>1488</v>
      </c>
      <c r="E2608" s="18">
        <v>110</v>
      </c>
    </row>
    <row r="2609" spans="1:5" x14ac:dyDescent="0.15">
      <c r="A2609" s="97" t="str">
        <f t="shared" si="40"/>
        <v>Pioneer34B96</v>
      </c>
      <c r="B2609" s="97" t="s">
        <v>1992</v>
      </c>
      <c r="C2609" s="97" t="s">
        <v>2349</v>
      </c>
      <c r="D2609" s="97" t="s">
        <v>1786</v>
      </c>
      <c r="E2609" s="18">
        <v>110</v>
      </c>
    </row>
    <row r="2610" spans="1:5" x14ac:dyDescent="0.15">
      <c r="A2610" s="97" t="str">
        <f t="shared" si="40"/>
        <v>Pioneer34B99</v>
      </c>
      <c r="B2610" s="97" t="s">
        <v>1992</v>
      </c>
      <c r="C2610" s="97" t="s">
        <v>2350</v>
      </c>
      <c r="D2610" s="97" t="s">
        <v>1485</v>
      </c>
      <c r="E2610" s="18">
        <v>110</v>
      </c>
    </row>
    <row r="2611" spans="1:5" x14ac:dyDescent="0.15">
      <c r="A2611" s="97" t="str">
        <f t="shared" si="40"/>
        <v>Pioneer34D68</v>
      </c>
      <c r="B2611" s="97" t="s">
        <v>1992</v>
      </c>
      <c r="C2611" s="97" t="s">
        <v>2352</v>
      </c>
      <c r="D2611" s="97" t="s">
        <v>1786</v>
      </c>
      <c r="E2611" s="18">
        <v>108</v>
      </c>
    </row>
    <row r="2612" spans="1:5" x14ac:dyDescent="0.15">
      <c r="A2612" s="97" t="str">
        <f t="shared" si="40"/>
        <v>Pioneer34D71</v>
      </c>
      <c r="B2612" s="97" t="s">
        <v>1992</v>
      </c>
      <c r="C2612" s="97" t="s">
        <v>2351</v>
      </c>
      <c r="D2612" s="97" t="s">
        <v>2641</v>
      </c>
      <c r="E2612" s="18">
        <v>108</v>
      </c>
    </row>
    <row r="2613" spans="1:5" x14ac:dyDescent="0.15">
      <c r="A2613" s="97" t="str">
        <f t="shared" si="40"/>
        <v>Pioneer34D73</v>
      </c>
      <c r="B2613" s="97" t="s">
        <v>1992</v>
      </c>
      <c r="C2613" s="97" t="s">
        <v>2353</v>
      </c>
      <c r="D2613" s="97" t="s">
        <v>1490</v>
      </c>
      <c r="E2613" s="18">
        <v>108</v>
      </c>
    </row>
    <row r="2614" spans="1:5" x14ac:dyDescent="0.15">
      <c r="A2614" s="97" t="str">
        <f t="shared" si="40"/>
        <v>Pioneer34F07</v>
      </c>
      <c r="B2614" s="97" t="s">
        <v>1992</v>
      </c>
      <c r="C2614" s="97" t="s">
        <v>2354</v>
      </c>
      <c r="D2614" s="97" t="s">
        <v>1490</v>
      </c>
      <c r="E2614" s="18">
        <v>110</v>
      </c>
    </row>
    <row r="2615" spans="1:5" x14ac:dyDescent="0.15">
      <c r="A2615" s="97" t="str">
        <f t="shared" si="40"/>
        <v>Pioneer34F26</v>
      </c>
      <c r="B2615" s="97" t="s">
        <v>1992</v>
      </c>
      <c r="C2615" s="97" t="s">
        <v>705</v>
      </c>
      <c r="D2615" s="97" t="s">
        <v>1786</v>
      </c>
      <c r="E2615" s="18">
        <v>108</v>
      </c>
    </row>
    <row r="2616" spans="1:5" x14ac:dyDescent="0.15">
      <c r="A2616" s="97" t="str">
        <f t="shared" si="40"/>
        <v>Pioneer34F29</v>
      </c>
      <c r="B2616" s="97" t="s">
        <v>1992</v>
      </c>
      <c r="C2616" s="97" t="s">
        <v>2355</v>
      </c>
      <c r="D2616" s="97" t="s">
        <v>1789</v>
      </c>
      <c r="E2616" s="18">
        <v>108</v>
      </c>
    </row>
    <row r="2617" spans="1:5" x14ac:dyDescent="0.15">
      <c r="A2617" s="97" t="str">
        <f t="shared" si="40"/>
        <v>Pioneer34F94</v>
      </c>
      <c r="B2617" s="97" t="s">
        <v>1992</v>
      </c>
      <c r="C2617" s="97" t="s">
        <v>2357</v>
      </c>
      <c r="D2617" s="97" t="s">
        <v>1786</v>
      </c>
      <c r="E2617" s="18">
        <v>111</v>
      </c>
    </row>
    <row r="2618" spans="1:5" x14ac:dyDescent="0.15">
      <c r="A2618" s="97" t="str">
        <f t="shared" si="40"/>
        <v>Pioneer34F96</v>
      </c>
      <c r="B2618" s="97" t="s">
        <v>1992</v>
      </c>
      <c r="C2618" s="97" t="s">
        <v>2356</v>
      </c>
      <c r="D2618" s="97" t="s">
        <v>1490</v>
      </c>
      <c r="E2618" s="18">
        <v>111</v>
      </c>
    </row>
    <row r="2619" spans="1:5" x14ac:dyDescent="0.15">
      <c r="A2619" s="97" t="str">
        <f t="shared" si="40"/>
        <v>Pioneer34F96 Twin</v>
      </c>
      <c r="B2619" s="97" t="s">
        <v>1992</v>
      </c>
      <c r="C2619" s="97" t="s">
        <v>1070</v>
      </c>
      <c r="D2619" s="97" t="s">
        <v>1490</v>
      </c>
      <c r="E2619" s="18">
        <v>111</v>
      </c>
    </row>
    <row r="2620" spans="1:5" x14ac:dyDescent="0.15">
      <c r="A2620" s="97" t="str">
        <f t="shared" si="40"/>
        <v>Pioneer34F97</v>
      </c>
      <c r="B2620" s="97" t="s">
        <v>1992</v>
      </c>
      <c r="C2620" s="97" t="s">
        <v>2001</v>
      </c>
      <c r="D2620" s="97" t="s">
        <v>1789</v>
      </c>
      <c r="E2620" s="18">
        <v>110</v>
      </c>
    </row>
    <row r="2621" spans="1:5" x14ac:dyDescent="0.15">
      <c r="A2621" s="97" t="str">
        <f t="shared" si="40"/>
        <v>Pioneer34H33</v>
      </c>
      <c r="B2621" s="97" t="s">
        <v>1992</v>
      </c>
      <c r="C2621" s="97" t="s">
        <v>2358</v>
      </c>
      <c r="D2621" s="97" t="s">
        <v>1787</v>
      </c>
      <c r="E2621" s="18">
        <v>110</v>
      </c>
    </row>
    <row r="2622" spans="1:5" x14ac:dyDescent="0.15">
      <c r="A2622" s="97" t="str">
        <f t="shared" si="40"/>
        <v>Pioneer34K77</v>
      </c>
      <c r="B2622" s="97" t="s">
        <v>1992</v>
      </c>
      <c r="C2622" s="97" t="s">
        <v>2359</v>
      </c>
      <c r="D2622" s="97" t="s">
        <v>2641</v>
      </c>
      <c r="E2622" s="18">
        <v>108</v>
      </c>
    </row>
    <row r="2623" spans="1:5" x14ac:dyDescent="0.15">
      <c r="A2623" s="97" t="str">
        <f t="shared" si="40"/>
        <v>Pioneer34K78</v>
      </c>
      <c r="B2623" s="97" t="s">
        <v>1992</v>
      </c>
      <c r="C2623" s="97" t="s">
        <v>2360</v>
      </c>
      <c r="D2623" s="97" t="s">
        <v>1492</v>
      </c>
      <c r="E2623" s="18">
        <v>108</v>
      </c>
    </row>
    <row r="2624" spans="1:5" x14ac:dyDescent="0.15">
      <c r="A2624" s="97" t="str">
        <f t="shared" si="40"/>
        <v>Pioneer34M78</v>
      </c>
      <c r="B2624" s="97" t="s">
        <v>1992</v>
      </c>
      <c r="C2624" s="97" t="s">
        <v>2002</v>
      </c>
      <c r="D2624" s="97" t="s">
        <v>2641</v>
      </c>
      <c r="E2624" s="18">
        <v>107</v>
      </c>
    </row>
    <row r="2625" spans="1:5" x14ac:dyDescent="0.15">
      <c r="A2625" s="97" t="str">
        <f t="shared" si="40"/>
        <v>Pioneer34N42</v>
      </c>
      <c r="B2625" s="97" t="s">
        <v>1992</v>
      </c>
      <c r="C2625" s="97" t="s">
        <v>2362</v>
      </c>
      <c r="D2625" s="97" t="s">
        <v>1485</v>
      </c>
      <c r="E2625" s="18">
        <v>111</v>
      </c>
    </row>
    <row r="2626" spans="1:5" x14ac:dyDescent="0.15">
      <c r="A2626" s="97" t="str">
        <f t="shared" ref="A2626:A2689" si="41">B2626&amp;C2626</f>
        <v>Pioneer34N43</v>
      </c>
      <c r="B2626" s="97" t="s">
        <v>1992</v>
      </c>
      <c r="C2626" s="97" t="s">
        <v>2361</v>
      </c>
      <c r="D2626" s="97" t="s">
        <v>2641</v>
      </c>
      <c r="E2626" s="18">
        <v>111</v>
      </c>
    </row>
    <row r="2627" spans="1:5" x14ac:dyDescent="0.15">
      <c r="A2627" s="97" t="str">
        <f t="shared" si="41"/>
        <v>Pioneer34N45</v>
      </c>
      <c r="B2627" s="97" t="s">
        <v>1992</v>
      </c>
      <c r="C2627" s="97" t="s">
        <v>2363</v>
      </c>
      <c r="D2627" s="97" t="s">
        <v>1488</v>
      </c>
      <c r="E2627" s="18">
        <v>111</v>
      </c>
    </row>
    <row r="2628" spans="1:5" x14ac:dyDescent="0.15">
      <c r="A2628" s="97" t="str">
        <f t="shared" si="41"/>
        <v>Pioneer34N62</v>
      </c>
      <c r="B2628" s="97" t="s">
        <v>1992</v>
      </c>
      <c r="C2628" s="97" t="s">
        <v>2364</v>
      </c>
      <c r="D2628" s="97" t="s">
        <v>1490</v>
      </c>
      <c r="E2628" s="18">
        <v>107</v>
      </c>
    </row>
    <row r="2629" spans="1:5" x14ac:dyDescent="0.15">
      <c r="A2629" s="97" t="str">
        <f t="shared" si="41"/>
        <v>Pioneer34N62 CK</v>
      </c>
      <c r="B2629" s="97" t="s">
        <v>1992</v>
      </c>
      <c r="C2629" s="97" t="s">
        <v>1071</v>
      </c>
      <c r="D2629" s="97" t="s">
        <v>1490</v>
      </c>
      <c r="E2629" s="18">
        <v>107</v>
      </c>
    </row>
    <row r="2630" spans="1:5" x14ac:dyDescent="0.15">
      <c r="A2630" s="97" t="str">
        <f t="shared" si="41"/>
        <v>Pioneer34P87</v>
      </c>
      <c r="B2630" s="97" t="s">
        <v>1992</v>
      </c>
      <c r="C2630" s="97" t="s">
        <v>2366</v>
      </c>
      <c r="D2630" s="97" t="s">
        <v>1786</v>
      </c>
      <c r="E2630" s="18">
        <v>111</v>
      </c>
    </row>
    <row r="2631" spans="1:5" x14ac:dyDescent="0.15">
      <c r="A2631" s="97" t="str">
        <f t="shared" si="41"/>
        <v>Pioneer34P88</v>
      </c>
      <c r="B2631" s="97" t="s">
        <v>1992</v>
      </c>
      <c r="C2631" s="97" t="s">
        <v>2365</v>
      </c>
      <c r="D2631" s="97" t="s">
        <v>2641</v>
      </c>
      <c r="E2631" s="18">
        <v>111</v>
      </c>
    </row>
    <row r="2632" spans="1:5" x14ac:dyDescent="0.15">
      <c r="A2632" s="97" t="str">
        <f t="shared" si="41"/>
        <v>Pioneer34P89</v>
      </c>
      <c r="B2632" s="97" t="s">
        <v>1992</v>
      </c>
      <c r="C2632" s="97" t="s">
        <v>2367</v>
      </c>
      <c r="D2632" s="97" t="s">
        <v>1485</v>
      </c>
      <c r="E2632" s="18">
        <v>111</v>
      </c>
    </row>
    <row r="2633" spans="1:5" x14ac:dyDescent="0.15">
      <c r="A2633" s="97" t="str">
        <f t="shared" si="41"/>
        <v>Pioneer34P91</v>
      </c>
      <c r="B2633" s="97" t="s">
        <v>1992</v>
      </c>
      <c r="C2633" s="97" t="s">
        <v>2368</v>
      </c>
      <c r="D2633" s="97" t="s">
        <v>2641</v>
      </c>
      <c r="E2633" s="18">
        <v>111</v>
      </c>
    </row>
    <row r="2634" spans="1:5" x14ac:dyDescent="0.15">
      <c r="A2634" s="97" t="str">
        <f t="shared" si="41"/>
        <v>Pioneer34P92</v>
      </c>
      <c r="B2634" s="97" t="s">
        <v>1992</v>
      </c>
      <c r="C2634" s="97" t="s">
        <v>706</v>
      </c>
      <c r="D2634" s="97" t="s">
        <v>1789</v>
      </c>
      <c r="E2634" s="18">
        <v>111</v>
      </c>
    </row>
    <row r="2635" spans="1:5" x14ac:dyDescent="0.15">
      <c r="A2635" s="97" t="str">
        <f t="shared" si="41"/>
        <v>Pioneer34P94</v>
      </c>
      <c r="B2635" s="97" t="s">
        <v>1992</v>
      </c>
      <c r="C2635" s="97" t="s">
        <v>2003</v>
      </c>
      <c r="D2635" s="97" t="s">
        <v>1788</v>
      </c>
      <c r="E2635" s="18">
        <v>112</v>
      </c>
    </row>
    <row r="2636" spans="1:5" x14ac:dyDescent="0.15">
      <c r="A2636" s="97" t="str">
        <f t="shared" si="41"/>
        <v>Pioneer34R65</v>
      </c>
      <c r="B2636" s="97" t="s">
        <v>1992</v>
      </c>
      <c r="C2636" s="97" t="s">
        <v>2004</v>
      </c>
      <c r="D2636" s="97" t="s">
        <v>1786</v>
      </c>
      <c r="E2636" s="18">
        <v>109</v>
      </c>
    </row>
    <row r="2637" spans="1:5" x14ac:dyDescent="0.15">
      <c r="A2637" s="97" t="str">
        <f t="shared" si="41"/>
        <v>Pioneer34R67</v>
      </c>
      <c r="B2637" s="97" t="s">
        <v>1992</v>
      </c>
      <c r="C2637" s="97" t="s">
        <v>2369</v>
      </c>
      <c r="D2637" s="97" t="s">
        <v>1490</v>
      </c>
      <c r="E2637" s="18">
        <v>109</v>
      </c>
    </row>
    <row r="2638" spans="1:5" x14ac:dyDescent="0.15">
      <c r="A2638" s="97" t="str">
        <f t="shared" si="41"/>
        <v>Pioneer34Y01</v>
      </c>
      <c r="B2638" s="97" t="s">
        <v>1992</v>
      </c>
      <c r="C2638" s="97" t="s">
        <v>2371</v>
      </c>
      <c r="D2638" s="97" t="s">
        <v>1786</v>
      </c>
      <c r="E2638" s="18">
        <v>108</v>
      </c>
    </row>
    <row r="2639" spans="1:5" x14ac:dyDescent="0.15">
      <c r="A2639" s="97" t="str">
        <f t="shared" si="41"/>
        <v>Pioneer34Y02</v>
      </c>
      <c r="B2639" s="97" t="s">
        <v>1992</v>
      </c>
      <c r="C2639" s="97" t="s">
        <v>2370</v>
      </c>
      <c r="D2639" s="97" t="s">
        <v>2641</v>
      </c>
      <c r="E2639" s="18">
        <v>108</v>
      </c>
    </row>
    <row r="2640" spans="1:5" x14ac:dyDescent="0.15">
      <c r="A2640" s="97" t="str">
        <f t="shared" si="41"/>
        <v>Pioneer34Y03</v>
      </c>
      <c r="B2640" s="97" t="s">
        <v>1992</v>
      </c>
      <c r="C2640" s="97" t="s">
        <v>2372</v>
      </c>
      <c r="D2640" s="97" t="s">
        <v>1490</v>
      </c>
      <c r="E2640" s="18">
        <v>108</v>
      </c>
    </row>
    <row r="2641" spans="1:5" x14ac:dyDescent="0.15">
      <c r="A2641" s="97" t="str">
        <f t="shared" si="41"/>
        <v>Pioneer35A29</v>
      </c>
      <c r="B2641" s="97" t="s">
        <v>1992</v>
      </c>
      <c r="C2641" s="97" t="s">
        <v>2374</v>
      </c>
      <c r="D2641" s="97" t="s">
        <v>1786</v>
      </c>
      <c r="E2641" s="18">
        <v>106</v>
      </c>
    </row>
    <row r="2642" spans="1:5" x14ac:dyDescent="0.15">
      <c r="A2642" s="97" t="str">
        <f t="shared" si="41"/>
        <v>Pioneer35A30</v>
      </c>
      <c r="B2642" s="97" t="s">
        <v>1992</v>
      </c>
      <c r="C2642" s="97" t="s">
        <v>2373</v>
      </c>
      <c r="D2642" s="97" t="s">
        <v>2641</v>
      </c>
      <c r="E2642" s="18">
        <v>106</v>
      </c>
    </row>
    <row r="2643" spans="1:5" x14ac:dyDescent="0.15">
      <c r="A2643" s="97" t="str">
        <f t="shared" si="41"/>
        <v>Pioneer35A31</v>
      </c>
      <c r="B2643" s="97" t="s">
        <v>1992</v>
      </c>
      <c r="C2643" s="97" t="s">
        <v>2375</v>
      </c>
      <c r="D2643" s="97" t="s">
        <v>1485</v>
      </c>
      <c r="E2643" s="18">
        <v>106</v>
      </c>
    </row>
    <row r="2644" spans="1:5" x14ac:dyDescent="0.15">
      <c r="A2644" s="97" t="str">
        <f t="shared" si="41"/>
        <v>Pioneer35A32</v>
      </c>
      <c r="B2644" s="97" t="s">
        <v>1992</v>
      </c>
      <c r="C2644" s="97" t="s">
        <v>2376</v>
      </c>
      <c r="D2644" s="97" t="s">
        <v>1490</v>
      </c>
      <c r="E2644" s="18">
        <v>106</v>
      </c>
    </row>
    <row r="2645" spans="1:5" x14ac:dyDescent="0.15">
      <c r="A2645" s="97" t="str">
        <f t="shared" si="41"/>
        <v>Pioneer35A34</v>
      </c>
      <c r="B2645" s="97" t="s">
        <v>1992</v>
      </c>
      <c r="C2645" s="97" t="s">
        <v>2005</v>
      </c>
      <c r="D2645" s="97" t="s">
        <v>1789</v>
      </c>
      <c r="E2645" s="18">
        <v>105</v>
      </c>
    </row>
    <row r="2646" spans="1:5" x14ac:dyDescent="0.15">
      <c r="A2646" s="97" t="str">
        <f t="shared" si="41"/>
        <v>Pioneer35A35</v>
      </c>
      <c r="B2646" s="97" t="s">
        <v>1992</v>
      </c>
      <c r="C2646" s="97" t="s">
        <v>2377</v>
      </c>
      <c r="D2646" s="97" t="s">
        <v>2641</v>
      </c>
      <c r="E2646" s="18">
        <v>106</v>
      </c>
    </row>
    <row r="2647" spans="1:5" x14ac:dyDescent="0.15">
      <c r="A2647" s="97" t="str">
        <f t="shared" si="41"/>
        <v>Pioneer35D24</v>
      </c>
      <c r="B2647" s="97" t="s">
        <v>1992</v>
      </c>
      <c r="C2647" s="97" t="s">
        <v>2378</v>
      </c>
      <c r="D2647" s="97" t="s">
        <v>2641</v>
      </c>
      <c r="E2647" s="18">
        <v>107</v>
      </c>
    </row>
    <row r="2648" spans="1:5" x14ac:dyDescent="0.15">
      <c r="A2648" s="97" t="str">
        <f t="shared" si="41"/>
        <v>Pioneer35D26</v>
      </c>
      <c r="B2648" s="97" t="s">
        <v>1992</v>
      </c>
      <c r="C2648" s="97" t="s">
        <v>2379</v>
      </c>
      <c r="D2648" s="97" t="s">
        <v>1490</v>
      </c>
      <c r="E2648" s="18">
        <v>107</v>
      </c>
    </row>
    <row r="2649" spans="1:5" x14ac:dyDescent="0.15">
      <c r="A2649" s="97" t="str">
        <f t="shared" si="41"/>
        <v>Pioneer35D27</v>
      </c>
      <c r="B2649" s="97" t="s">
        <v>1992</v>
      </c>
      <c r="C2649" s="97" t="s">
        <v>2006</v>
      </c>
      <c r="D2649" s="97" t="s">
        <v>2641</v>
      </c>
      <c r="E2649" s="18">
        <v>106</v>
      </c>
    </row>
    <row r="2650" spans="1:5" x14ac:dyDescent="0.15">
      <c r="A2650" s="97" t="str">
        <f t="shared" si="41"/>
        <v>Pioneer35F36</v>
      </c>
      <c r="B2650" s="97" t="s">
        <v>1992</v>
      </c>
      <c r="C2650" s="97" t="s">
        <v>2381</v>
      </c>
      <c r="D2650" s="97" t="s">
        <v>2641</v>
      </c>
      <c r="E2650" s="18">
        <v>105</v>
      </c>
    </row>
    <row r="2651" spans="1:5" x14ac:dyDescent="0.15">
      <c r="A2651" s="97" t="str">
        <f t="shared" si="41"/>
        <v>Pioneer35F37</v>
      </c>
      <c r="B2651" s="97" t="s">
        <v>1992</v>
      </c>
      <c r="C2651" s="97" t="s">
        <v>2382</v>
      </c>
      <c r="D2651" s="97" t="s">
        <v>1786</v>
      </c>
      <c r="E2651" s="18">
        <v>105</v>
      </c>
    </row>
    <row r="2652" spans="1:5" x14ac:dyDescent="0.15">
      <c r="A2652" s="97" t="str">
        <f t="shared" si="41"/>
        <v>Pioneer35F38</v>
      </c>
      <c r="B2652" s="97" t="s">
        <v>1992</v>
      </c>
      <c r="C2652" s="97" t="s">
        <v>2380</v>
      </c>
      <c r="D2652" s="97" t="s">
        <v>2641</v>
      </c>
      <c r="E2652" s="18">
        <v>105</v>
      </c>
    </row>
    <row r="2653" spans="1:5" x14ac:dyDescent="0.15">
      <c r="A2653" s="97" t="str">
        <f t="shared" si="41"/>
        <v>Pioneer35F40</v>
      </c>
      <c r="B2653" s="97" t="s">
        <v>1992</v>
      </c>
      <c r="C2653" s="97" t="s">
        <v>2383</v>
      </c>
      <c r="D2653" s="97" t="s">
        <v>1490</v>
      </c>
      <c r="E2653" s="18">
        <v>105</v>
      </c>
    </row>
    <row r="2654" spans="1:5" x14ac:dyDescent="0.15">
      <c r="A2654" s="97" t="str">
        <f t="shared" si="41"/>
        <v>Pioneer35F44</v>
      </c>
      <c r="B2654" s="97" t="s">
        <v>1992</v>
      </c>
      <c r="C2654" s="97" t="s">
        <v>2007</v>
      </c>
      <c r="D2654" s="97" t="s">
        <v>1789</v>
      </c>
      <c r="E2654" s="18">
        <v>104</v>
      </c>
    </row>
    <row r="2655" spans="1:5" x14ac:dyDescent="0.15">
      <c r="A2655" s="97" t="str">
        <f t="shared" si="41"/>
        <v>Pioneer35H40</v>
      </c>
      <c r="B2655" s="97" t="s">
        <v>1992</v>
      </c>
      <c r="C2655" s="97" t="s">
        <v>2384</v>
      </c>
      <c r="D2655" s="97" t="s">
        <v>1786</v>
      </c>
      <c r="E2655" s="18">
        <v>107</v>
      </c>
    </row>
    <row r="2656" spans="1:5" x14ac:dyDescent="0.15">
      <c r="A2656" s="97" t="str">
        <f t="shared" si="41"/>
        <v>Pioneer35H42</v>
      </c>
      <c r="B2656" s="97" t="s">
        <v>1992</v>
      </c>
      <c r="C2656" s="97" t="s">
        <v>2385</v>
      </c>
      <c r="D2656" s="97" t="s">
        <v>1490</v>
      </c>
      <c r="E2656" s="18">
        <v>107</v>
      </c>
    </row>
    <row r="2657" spans="1:5" x14ac:dyDescent="0.15">
      <c r="A2657" s="97" t="str">
        <f t="shared" si="41"/>
        <v>Pioneer35H43</v>
      </c>
      <c r="B2657" s="97" t="s">
        <v>1992</v>
      </c>
      <c r="C2657" s="97" t="s">
        <v>2008</v>
      </c>
      <c r="D2657" s="97" t="s">
        <v>1789</v>
      </c>
      <c r="E2657" s="18">
        <v>107</v>
      </c>
    </row>
    <row r="2658" spans="1:5" x14ac:dyDescent="0.15">
      <c r="A2658" s="97" t="str">
        <f t="shared" si="41"/>
        <v>Pioneer35K01</v>
      </c>
      <c r="B2658" s="97" t="s">
        <v>1992</v>
      </c>
      <c r="C2658" s="97" t="s">
        <v>2386</v>
      </c>
      <c r="D2658" s="97" t="s">
        <v>1786</v>
      </c>
      <c r="E2658" s="18">
        <v>106</v>
      </c>
    </row>
    <row r="2659" spans="1:5" x14ac:dyDescent="0.15">
      <c r="A2659" s="97" t="str">
        <f t="shared" si="41"/>
        <v>Pioneer35K02</v>
      </c>
      <c r="B2659" s="97" t="s">
        <v>1992</v>
      </c>
      <c r="C2659" s="97" t="s">
        <v>707</v>
      </c>
      <c r="D2659" s="97" t="s">
        <v>2641</v>
      </c>
      <c r="E2659" s="18">
        <v>106</v>
      </c>
    </row>
    <row r="2660" spans="1:5" x14ac:dyDescent="0.15">
      <c r="A2660" s="97" t="str">
        <f t="shared" si="41"/>
        <v>Pioneer35K03</v>
      </c>
      <c r="B2660" s="97" t="s">
        <v>1992</v>
      </c>
      <c r="C2660" s="97" t="s">
        <v>2387</v>
      </c>
      <c r="D2660" s="97" t="s">
        <v>1490</v>
      </c>
      <c r="E2660" s="18">
        <v>106</v>
      </c>
    </row>
    <row r="2661" spans="1:5" x14ac:dyDescent="0.15">
      <c r="A2661" s="97" t="str">
        <f t="shared" si="41"/>
        <v>Pioneer35K04</v>
      </c>
      <c r="B2661" s="97" t="s">
        <v>1992</v>
      </c>
      <c r="C2661" s="97" t="s">
        <v>2388</v>
      </c>
      <c r="D2661" s="97" t="s">
        <v>1789</v>
      </c>
      <c r="E2661" s="18">
        <v>106</v>
      </c>
    </row>
    <row r="2662" spans="1:5" x14ac:dyDescent="0.15">
      <c r="A2662" s="97" t="str">
        <f t="shared" si="41"/>
        <v>Pioneer35K33</v>
      </c>
      <c r="B2662" s="97" t="s">
        <v>1992</v>
      </c>
      <c r="C2662" s="97" t="s">
        <v>2389</v>
      </c>
      <c r="D2662" s="97" t="s">
        <v>1789</v>
      </c>
      <c r="E2662" s="18">
        <v>105</v>
      </c>
    </row>
    <row r="2663" spans="1:5" x14ac:dyDescent="0.15">
      <c r="A2663" s="97" t="str">
        <f t="shared" si="41"/>
        <v>Pioneer35K34</v>
      </c>
      <c r="B2663" s="97" t="s">
        <v>1992</v>
      </c>
      <c r="C2663" s="97" t="s">
        <v>708</v>
      </c>
      <c r="D2663" s="97" t="s">
        <v>1788</v>
      </c>
      <c r="E2663" s="18">
        <v>105</v>
      </c>
    </row>
    <row r="2664" spans="1:5" x14ac:dyDescent="0.15">
      <c r="A2664" s="97" t="str">
        <f t="shared" si="41"/>
        <v>Pioneer35P10</v>
      </c>
      <c r="B2664" s="97" t="s">
        <v>1992</v>
      </c>
      <c r="C2664" s="97" t="s">
        <v>2390</v>
      </c>
      <c r="D2664" s="97" t="s">
        <v>1488</v>
      </c>
      <c r="E2664" s="18">
        <v>105</v>
      </c>
    </row>
    <row r="2665" spans="1:5" x14ac:dyDescent="0.15">
      <c r="A2665" s="97" t="str">
        <f t="shared" si="41"/>
        <v>Pioneer35P17</v>
      </c>
      <c r="B2665" s="97" t="s">
        <v>1992</v>
      </c>
      <c r="C2665" s="97" t="s">
        <v>2391</v>
      </c>
      <c r="D2665" s="97" t="s">
        <v>1787</v>
      </c>
      <c r="E2665" s="18">
        <v>105</v>
      </c>
    </row>
    <row r="2666" spans="1:5" x14ac:dyDescent="0.15">
      <c r="A2666" s="97" t="str">
        <f t="shared" si="41"/>
        <v>Pioneer35P80</v>
      </c>
      <c r="B2666" s="97" t="s">
        <v>1992</v>
      </c>
      <c r="C2666" s="97" t="s">
        <v>2392</v>
      </c>
      <c r="D2666" s="97" t="s">
        <v>1786</v>
      </c>
      <c r="E2666" s="18">
        <v>105</v>
      </c>
    </row>
    <row r="2667" spans="1:5" x14ac:dyDescent="0.15">
      <c r="A2667" s="97" t="str">
        <f t="shared" si="41"/>
        <v>Pioneer35T05</v>
      </c>
      <c r="B2667" s="97" t="s">
        <v>1992</v>
      </c>
      <c r="C2667" s="97" t="s">
        <v>2394</v>
      </c>
      <c r="D2667" s="97" t="s">
        <v>1786</v>
      </c>
      <c r="E2667" s="18">
        <v>105</v>
      </c>
    </row>
    <row r="2668" spans="1:5" x14ac:dyDescent="0.15">
      <c r="A2668" s="97" t="str">
        <f t="shared" si="41"/>
        <v>Pioneer35T06</v>
      </c>
      <c r="B2668" s="97" t="s">
        <v>1992</v>
      </c>
      <c r="C2668" s="97" t="s">
        <v>2393</v>
      </c>
      <c r="D2668" s="97" t="s">
        <v>2641</v>
      </c>
      <c r="E2668" s="18">
        <v>105</v>
      </c>
    </row>
    <row r="2669" spans="1:5" x14ac:dyDescent="0.15">
      <c r="A2669" s="97" t="str">
        <f t="shared" si="41"/>
        <v>Pioneer35T08</v>
      </c>
      <c r="B2669" s="97" t="s">
        <v>1992</v>
      </c>
      <c r="C2669" s="97" t="s">
        <v>2395</v>
      </c>
      <c r="D2669" s="97" t="s">
        <v>1789</v>
      </c>
      <c r="E2669" s="18">
        <v>105</v>
      </c>
    </row>
    <row r="2670" spans="1:5" x14ac:dyDescent="0.15">
      <c r="A2670" s="97" t="str">
        <f t="shared" si="41"/>
        <v>Pioneer35Y55</v>
      </c>
      <c r="B2670" s="97" t="s">
        <v>1992</v>
      </c>
      <c r="C2670" s="97" t="s">
        <v>2396</v>
      </c>
      <c r="D2670" s="97" t="s">
        <v>1492</v>
      </c>
      <c r="E2670" s="18">
        <v>106</v>
      </c>
    </row>
    <row r="2671" spans="1:5" x14ac:dyDescent="0.15">
      <c r="A2671" s="97" t="str">
        <f t="shared" si="41"/>
        <v>Pioneer35Y67</v>
      </c>
      <c r="B2671" s="97" t="s">
        <v>1992</v>
      </c>
      <c r="C2671" s="97" t="s">
        <v>2397</v>
      </c>
      <c r="D2671" s="97" t="s">
        <v>1485</v>
      </c>
      <c r="E2671" s="18">
        <v>107</v>
      </c>
    </row>
    <row r="2672" spans="1:5" x14ac:dyDescent="0.15">
      <c r="A2672" s="97" t="str">
        <f t="shared" si="41"/>
        <v>Pioneer36B05</v>
      </c>
      <c r="B2672" s="97" t="s">
        <v>1992</v>
      </c>
      <c r="C2672" s="97" t="s">
        <v>2399</v>
      </c>
      <c r="D2672" s="97" t="s">
        <v>1789</v>
      </c>
      <c r="E2672" s="18">
        <v>105</v>
      </c>
    </row>
    <row r="2673" spans="1:5" x14ac:dyDescent="0.15">
      <c r="A2673" s="97" t="str">
        <f t="shared" si="41"/>
        <v>Pioneer36B06</v>
      </c>
      <c r="B2673" s="97" t="s">
        <v>1992</v>
      </c>
      <c r="C2673" s="97" t="s">
        <v>2400</v>
      </c>
      <c r="D2673" s="97" t="s">
        <v>2641</v>
      </c>
      <c r="E2673" s="18">
        <v>105</v>
      </c>
    </row>
    <row r="2674" spans="1:5" x14ac:dyDescent="0.15">
      <c r="A2674" s="97" t="str">
        <f t="shared" si="41"/>
        <v>Pioneer36B08</v>
      </c>
      <c r="B2674" s="97" t="s">
        <v>1992</v>
      </c>
      <c r="C2674" s="97" t="s">
        <v>2398</v>
      </c>
      <c r="D2674" s="97" t="s">
        <v>2641</v>
      </c>
      <c r="E2674" s="18">
        <v>105</v>
      </c>
    </row>
    <row r="2675" spans="1:5" x14ac:dyDescent="0.15">
      <c r="A2675" s="97" t="str">
        <f t="shared" si="41"/>
        <v>Pioneer36H54</v>
      </c>
      <c r="B2675" s="97" t="s">
        <v>1992</v>
      </c>
      <c r="C2675" s="97" t="s">
        <v>2401</v>
      </c>
      <c r="D2675" s="97" t="s">
        <v>1485</v>
      </c>
      <c r="E2675" s="18">
        <v>105</v>
      </c>
    </row>
    <row r="2676" spans="1:5" x14ac:dyDescent="0.15">
      <c r="A2676" s="97" t="str">
        <f t="shared" si="41"/>
        <v>Pioneer36H56</v>
      </c>
      <c r="B2676" s="97" t="s">
        <v>1992</v>
      </c>
      <c r="C2676" s="97" t="s">
        <v>2009</v>
      </c>
      <c r="D2676" s="97" t="s">
        <v>1789</v>
      </c>
      <c r="E2676" s="18">
        <v>104</v>
      </c>
    </row>
    <row r="2677" spans="1:5" x14ac:dyDescent="0.15">
      <c r="A2677" s="97" t="str">
        <f t="shared" si="41"/>
        <v>Pioneer36K66</v>
      </c>
      <c r="B2677" s="97" t="s">
        <v>1992</v>
      </c>
      <c r="C2677" s="97" t="s">
        <v>2402</v>
      </c>
      <c r="D2677" s="97" t="s">
        <v>1786</v>
      </c>
      <c r="E2677" s="18">
        <v>103</v>
      </c>
    </row>
    <row r="2678" spans="1:5" x14ac:dyDescent="0.15">
      <c r="A2678" s="97" t="str">
        <f t="shared" si="41"/>
        <v>Pioneer36K69</v>
      </c>
      <c r="B2678" s="97" t="s">
        <v>1992</v>
      </c>
      <c r="C2678" s="97" t="s">
        <v>2403</v>
      </c>
      <c r="D2678" s="97" t="s">
        <v>1490</v>
      </c>
      <c r="E2678" s="18">
        <v>103</v>
      </c>
    </row>
    <row r="2679" spans="1:5" x14ac:dyDescent="0.15">
      <c r="A2679" s="97" t="str">
        <f t="shared" si="41"/>
        <v>Pioneer36V51</v>
      </c>
      <c r="B2679" s="97" t="s">
        <v>1992</v>
      </c>
      <c r="C2679" s="97" t="s">
        <v>2404</v>
      </c>
      <c r="D2679" s="97" t="s">
        <v>1786</v>
      </c>
      <c r="E2679" s="18">
        <v>102</v>
      </c>
    </row>
    <row r="2680" spans="1:5" x14ac:dyDescent="0.15">
      <c r="A2680" s="97" t="str">
        <f t="shared" si="41"/>
        <v>Pioneer36V53</v>
      </c>
      <c r="B2680" s="97" t="s">
        <v>1992</v>
      </c>
      <c r="C2680" s="97" t="s">
        <v>2405</v>
      </c>
      <c r="D2680" s="97" t="s">
        <v>1490</v>
      </c>
      <c r="E2680" s="18">
        <v>102</v>
      </c>
    </row>
    <row r="2681" spans="1:5" x14ac:dyDescent="0.15">
      <c r="A2681" s="97" t="str">
        <f t="shared" si="41"/>
        <v>Pioneer36V73</v>
      </c>
      <c r="B2681" s="97" t="s">
        <v>1992</v>
      </c>
      <c r="C2681" s="97" t="s">
        <v>709</v>
      </c>
      <c r="D2681" s="97" t="s">
        <v>1786</v>
      </c>
      <c r="E2681" s="18">
        <v>102</v>
      </c>
    </row>
    <row r="2682" spans="1:5" x14ac:dyDescent="0.15">
      <c r="A2682" s="97" t="str">
        <f t="shared" si="41"/>
        <v>Pioneer36V75</v>
      </c>
      <c r="B2682" s="97" t="s">
        <v>1992</v>
      </c>
      <c r="C2682" s="97" t="s">
        <v>2406</v>
      </c>
      <c r="D2682" s="97" t="s">
        <v>1490</v>
      </c>
      <c r="E2682" s="18">
        <v>102</v>
      </c>
    </row>
    <row r="2683" spans="1:5" x14ac:dyDescent="0.15">
      <c r="A2683" s="97" t="str">
        <f t="shared" si="41"/>
        <v>Pioneer36V76</v>
      </c>
      <c r="B2683" s="97" t="s">
        <v>1992</v>
      </c>
      <c r="C2683" s="97" t="s">
        <v>2010</v>
      </c>
      <c r="D2683" s="97" t="s">
        <v>1789</v>
      </c>
      <c r="E2683" s="18">
        <v>104</v>
      </c>
    </row>
    <row r="2684" spans="1:5" x14ac:dyDescent="0.15">
      <c r="A2684" s="97" t="str">
        <f t="shared" si="41"/>
        <v>Pioneer36W65</v>
      </c>
      <c r="B2684" s="97" t="s">
        <v>1992</v>
      </c>
      <c r="C2684" s="97" t="s">
        <v>2408</v>
      </c>
      <c r="D2684" s="97" t="s">
        <v>1786</v>
      </c>
      <c r="E2684" s="18">
        <v>104</v>
      </c>
    </row>
    <row r="2685" spans="1:5" x14ac:dyDescent="0.15">
      <c r="A2685" s="97" t="str">
        <f t="shared" si="41"/>
        <v>Pioneer36W66</v>
      </c>
      <c r="B2685" s="97" t="s">
        <v>1992</v>
      </c>
      <c r="C2685" s="97" t="s">
        <v>2407</v>
      </c>
      <c r="D2685" s="97" t="s">
        <v>2641</v>
      </c>
      <c r="E2685" s="18">
        <v>104</v>
      </c>
    </row>
    <row r="2686" spans="1:5" x14ac:dyDescent="0.15">
      <c r="A2686" s="97" t="str">
        <f t="shared" si="41"/>
        <v>Pioneer36W67</v>
      </c>
      <c r="B2686" s="97" t="s">
        <v>1992</v>
      </c>
      <c r="C2686" s="97" t="s">
        <v>2409</v>
      </c>
      <c r="D2686" s="97" t="s">
        <v>1485</v>
      </c>
      <c r="E2686" s="18">
        <v>104</v>
      </c>
    </row>
    <row r="2687" spans="1:5" x14ac:dyDescent="0.15">
      <c r="A2687" s="97" t="str">
        <f t="shared" si="41"/>
        <v>Pioneer36W69</v>
      </c>
      <c r="B2687" s="97" t="s">
        <v>1992</v>
      </c>
      <c r="C2687" s="97" t="s">
        <v>2011</v>
      </c>
      <c r="D2687" s="97" t="s">
        <v>1789</v>
      </c>
      <c r="E2687" s="18">
        <v>103</v>
      </c>
    </row>
    <row r="2688" spans="1:5" x14ac:dyDescent="0.15">
      <c r="A2688" s="97" t="str">
        <f t="shared" si="41"/>
        <v>Pioneer36Y26</v>
      </c>
      <c r="B2688" s="97" t="s">
        <v>1992</v>
      </c>
      <c r="C2688" s="97" t="s">
        <v>3168</v>
      </c>
      <c r="D2688" s="97" t="s">
        <v>1789</v>
      </c>
      <c r="E2688" s="18">
        <v>101</v>
      </c>
    </row>
    <row r="2689" spans="1:5" x14ac:dyDescent="0.15">
      <c r="A2689" s="97" t="str">
        <f t="shared" si="41"/>
        <v>Pioneer36Y84</v>
      </c>
      <c r="B2689" s="97" t="s">
        <v>1992</v>
      </c>
      <c r="C2689" s="97" t="s">
        <v>3169</v>
      </c>
      <c r="D2689" s="97" t="s">
        <v>2641</v>
      </c>
      <c r="E2689" s="18">
        <v>103</v>
      </c>
    </row>
    <row r="2690" spans="1:5" x14ac:dyDescent="0.15">
      <c r="A2690" s="97" t="str">
        <f t="shared" ref="A2690:A2753" si="42">B2690&amp;C2690</f>
        <v>Pioneer36Y86</v>
      </c>
      <c r="B2690" s="97" t="s">
        <v>1992</v>
      </c>
      <c r="C2690" s="97" t="s">
        <v>3170</v>
      </c>
      <c r="D2690" s="97" t="s">
        <v>1789</v>
      </c>
      <c r="E2690" s="18">
        <v>103</v>
      </c>
    </row>
    <row r="2691" spans="1:5" x14ac:dyDescent="0.15">
      <c r="A2691" s="97" t="str">
        <f t="shared" si="42"/>
        <v>Pioneer37D02</v>
      </c>
      <c r="B2691" s="97" t="s">
        <v>1992</v>
      </c>
      <c r="C2691" s="97" t="s">
        <v>3171</v>
      </c>
      <c r="D2691" s="97" t="s">
        <v>1786</v>
      </c>
      <c r="E2691" s="18">
        <v>97</v>
      </c>
    </row>
    <row r="2692" spans="1:5" x14ac:dyDescent="0.15">
      <c r="A2692" s="97" t="str">
        <f t="shared" si="42"/>
        <v>Pioneer37D26</v>
      </c>
      <c r="B2692" s="97" t="s">
        <v>1992</v>
      </c>
      <c r="C2692" s="97" t="s">
        <v>3172</v>
      </c>
      <c r="D2692" s="97" t="s">
        <v>1490</v>
      </c>
      <c r="E2692" s="18">
        <v>98</v>
      </c>
    </row>
    <row r="2693" spans="1:5" x14ac:dyDescent="0.15">
      <c r="A2693" s="97" t="str">
        <f t="shared" si="42"/>
        <v>Pioneer37F73</v>
      </c>
      <c r="B2693" s="97" t="s">
        <v>1992</v>
      </c>
      <c r="C2693" s="97" t="s">
        <v>3173</v>
      </c>
      <c r="D2693" s="97" t="s">
        <v>2641</v>
      </c>
      <c r="E2693" s="18">
        <v>101</v>
      </c>
    </row>
    <row r="2694" spans="1:5" x14ac:dyDescent="0.15">
      <c r="A2694" s="97" t="str">
        <f t="shared" si="42"/>
        <v>Pioneer37F74</v>
      </c>
      <c r="B2694" s="97" t="s">
        <v>1992</v>
      </c>
      <c r="C2694" s="97" t="s">
        <v>3174</v>
      </c>
      <c r="D2694" s="97" t="s">
        <v>1485</v>
      </c>
      <c r="E2694" s="18">
        <v>101</v>
      </c>
    </row>
    <row r="2695" spans="1:5" x14ac:dyDescent="0.15">
      <c r="A2695" s="97" t="str">
        <f t="shared" si="42"/>
        <v>Pioneer37F75</v>
      </c>
      <c r="B2695" s="97" t="s">
        <v>1992</v>
      </c>
      <c r="C2695" s="97" t="s">
        <v>3175</v>
      </c>
      <c r="D2695" s="97" t="s">
        <v>1490</v>
      </c>
      <c r="E2695" s="18">
        <v>101</v>
      </c>
    </row>
    <row r="2696" spans="1:5" x14ac:dyDescent="0.15">
      <c r="A2696" s="97" t="str">
        <f t="shared" si="42"/>
        <v>Pioneer37F76</v>
      </c>
      <c r="B2696" s="97" t="s">
        <v>1992</v>
      </c>
      <c r="C2696" s="97" t="s">
        <v>3176</v>
      </c>
      <c r="D2696" s="97" t="s">
        <v>1789</v>
      </c>
      <c r="E2696" s="18">
        <v>101</v>
      </c>
    </row>
    <row r="2697" spans="1:5" x14ac:dyDescent="0.15">
      <c r="A2697" s="97" t="str">
        <f t="shared" si="42"/>
        <v>Pioneer37K11</v>
      </c>
      <c r="B2697" s="97" t="s">
        <v>1992</v>
      </c>
      <c r="C2697" s="97" t="s">
        <v>3177</v>
      </c>
      <c r="D2697" s="97" t="s">
        <v>1490</v>
      </c>
      <c r="E2697" s="18">
        <v>99</v>
      </c>
    </row>
    <row r="2698" spans="1:5" x14ac:dyDescent="0.15">
      <c r="A2698" s="97" t="str">
        <f t="shared" si="42"/>
        <v>Pioneer37K84</v>
      </c>
      <c r="B2698" s="97" t="s">
        <v>1992</v>
      </c>
      <c r="C2698" s="97" t="s">
        <v>3178</v>
      </c>
      <c r="D2698" s="97" t="s">
        <v>1786</v>
      </c>
      <c r="E2698" s="18">
        <v>97</v>
      </c>
    </row>
    <row r="2699" spans="1:5" x14ac:dyDescent="0.15">
      <c r="A2699" s="97" t="str">
        <f t="shared" si="42"/>
        <v>Pioneer37N15</v>
      </c>
      <c r="B2699" s="97" t="s">
        <v>1992</v>
      </c>
      <c r="C2699" s="97" t="s">
        <v>3179</v>
      </c>
      <c r="D2699" s="97" t="s">
        <v>1490</v>
      </c>
      <c r="E2699" s="18">
        <v>99</v>
      </c>
    </row>
    <row r="2700" spans="1:5" x14ac:dyDescent="0.15">
      <c r="A2700" s="97" t="str">
        <f t="shared" si="42"/>
        <v>Pioneer37N16</v>
      </c>
      <c r="B2700" s="97" t="s">
        <v>1992</v>
      </c>
      <c r="C2700" s="97" t="s">
        <v>3180</v>
      </c>
      <c r="D2700" s="97" t="s">
        <v>1789</v>
      </c>
      <c r="E2700" s="18">
        <v>99</v>
      </c>
    </row>
    <row r="2701" spans="1:5" x14ac:dyDescent="0.15">
      <c r="A2701" s="97" t="str">
        <f t="shared" si="42"/>
        <v>Pioneer37N68</v>
      </c>
      <c r="B2701" s="97" t="s">
        <v>1992</v>
      </c>
      <c r="C2701" s="97" t="s">
        <v>3181</v>
      </c>
      <c r="D2701" s="97" t="s">
        <v>1789</v>
      </c>
      <c r="E2701" s="18">
        <v>101</v>
      </c>
    </row>
    <row r="2702" spans="1:5" x14ac:dyDescent="0.15">
      <c r="A2702" s="97" t="str">
        <f t="shared" si="42"/>
        <v>Pioneer37R70</v>
      </c>
      <c r="B2702" s="97" t="s">
        <v>1992</v>
      </c>
      <c r="C2702" s="97" t="s">
        <v>3182</v>
      </c>
      <c r="D2702" s="97" t="s">
        <v>1488</v>
      </c>
      <c r="E2702" s="18">
        <v>98</v>
      </c>
    </row>
    <row r="2703" spans="1:5" x14ac:dyDescent="0.15">
      <c r="A2703" s="97" t="str">
        <f t="shared" si="42"/>
        <v>Pioneer37R71</v>
      </c>
      <c r="B2703" s="97" t="s">
        <v>1992</v>
      </c>
      <c r="C2703" s="97" t="s">
        <v>3183</v>
      </c>
      <c r="D2703" s="97" t="s">
        <v>1492</v>
      </c>
      <c r="E2703" s="18">
        <v>98</v>
      </c>
    </row>
    <row r="2704" spans="1:5" x14ac:dyDescent="0.15">
      <c r="A2704" s="97" t="str">
        <f t="shared" si="42"/>
        <v>Pioneer37V63</v>
      </c>
      <c r="B2704" s="97" t="s">
        <v>1992</v>
      </c>
      <c r="C2704" s="97" t="s">
        <v>3184</v>
      </c>
      <c r="D2704" s="97" t="s">
        <v>1789</v>
      </c>
      <c r="E2704" s="18">
        <v>99</v>
      </c>
    </row>
    <row r="2705" spans="1:5" x14ac:dyDescent="0.15">
      <c r="A2705" s="97" t="str">
        <f t="shared" si="42"/>
        <v>Pioneer37Y11</v>
      </c>
      <c r="B2705" s="97" t="s">
        <v>1992</v>
      </c>
      <c r="C2705" s="97" t="s">
        <v>3186</v>
      </c>
      <c r="D2705" s="97" t="s">
        <v>1786</v>
      </c>
      <c r="E2705" s="18">
        <v>99</v>
      </c>
    </row>
    <row r="2706" spans="1:5" x14ac:dyDescent="0.15">
      <c r="A2706" s="97" t="str">
        <f t="shared" si="42"/>
        <v>Pioneer37Y12</v>
      </c>
      <c r="B2706" s="97" t="s">
        <v>1992</v>
      </c>
      <c r="C2706" s="97" t="s">
        <v>3185</v>
      </c>
      <c r="D2706" s="97" t="s">
        <v>2641</v>
      </c>
      <c r="E2706" s="18">
        <v>99</v>
      </c>
    </row>
    <row r="2707" spans="1:5" x14ac:dyDescent="0.15">
      <c r="A2707" s="97" t="str">
        <f t="shared" si="42"/>
        <v>Pioneer37Y13</v>
      </c>
      <c r="B2707" s="97" t="s">
        <v>1992</v>
      </c>
      <c r="C2707" s="97" t="s">
        <v>3187</v>
      </c>
      <c r="D2707" s="97" t="s">
        <v>1490</v>
      </c>
      <c r="E2707" s="18">
        <v>99</v>
      </c>
    </row>
    <row r="2708" spans="1:5" x14ac:dyDescent="0.15">
      <c r="A2708" s="97" t="str">
        <f t="shared" si="42"/>
        <v>Pioneer37Y14</v>
      </c>
      <c r="B2708" s="97" t="s">
        <v>1992</v>
      </c>
      <c r="C2708" s="97" t="s">
        <v>2012</v>
      </c>
      <c r="D2708" s="97" t="s">
        <v>1789</v>
      </c>
      <c r="E2708" s="18">
        <v>99</v>
      </c>
    </row>
    <row r="2709" spans="1:5" x14ac:dyDescent="0.15">
      <c r="A2709" s="97" t="str">
        <f t="shared" si="42"/>
        <v>Pioneer37Y17</v>
      </c>
      <c r="B2709" s="97" t="s">
        <v>1992</v>
      </c>
      <c r="C2709" s="97" t="s">
        <v>3188</v>
      </c>
      <c r="D2709" s="97" t="s">
        <v>1485</v>
      </c>
      <c r="E2709" s="18">
        <v>99</v>
      </c>
    </row>
    <row r="2710" spans="1:5" x14ac:dyDescent="0.15">
      <c r="A2710" s="97" t="str">
        <f t="shared" si="42"/>
        <v>Pioneer38A25</v>
      </c>
      <c r="B2710" s="97" t="s">
        <v>1992</v>
      </c>
      <c r="C2710" s="97" t="s">
        <v>3189</v>
      </c>
      <c r="D2710" s="97" t="s">
        <v>1492</v>
      </c>
      <c r="E2710" s="18">
        <v>97</v>
      </c>
    </row>
    <row r="2711" spans="1:5" x14ac:dyDescent="0.15">
      <c r="A2711" s="97" t="str">
        <f t="shared" si="42"/>
        <v>Pioneer38A55</v>
      </c>
      <c r="B2711" s="97" t="s">
        <v>1992</v>
      </c>
      <c r="C2711" s="97" t="s">
        <v>710</v>
      </c>
      <c r="D2711" s="97" t="s">
        <v>1786</v>
      </c>
      <c r="E2711" s="18">
        <v>97</v>
      </c>
    </row>
    <row r="2712" spans="1:5" x14ac:dyDescent="0.15">
      <c r="A2712" s="97" t="str">
        <f t="shared" si="42"/>
        <v>Pioneer38A57</v>
      </c>
      <c r="B2712" s="97" t="s">
        <v>1992</v>
      </c>
      <c r="C2712" s="97" t="s">
        <v>3190</v>
      </c>
      <c r="D2712" s="97" t="s">
        <v>1490</v>
      </c>
      <c r="E2712" s="18">
        <v>97</v>
      </c>
    </row>
    <row r="2713" spans="1:5" x14ac:dyDescent="0.15">
      <c r="A2713" s="97" t="str">
        <f t="shared" si="42"/>
        <v>Pioneer38B11</v>
      </c>
      <c r="B2713" s="97" t="s">
        <v>1992</v>
      </c>
      <c r="C2713" s="97" t="s">
        <v>3192</v>
      </c>
      <c r="D2713" s="97" t="s">
        <v>1786</v>
      </c>
      <c r="E2713" s="18">
        <v>89</v>
      </c>
    </row>
    <row r="2714" spans="1:5" x14ac:dyDescent="0.15">
      <c r="A2714" s="97" t="str">
        <f t="shared" si="42"/>
        <v>Pioneer38B12</v>
      </c>
      <c r="B2714" s="97" t="s">
        <v>1992</v>
      </c>
      <c r="C2714" s="97" t="s">
        <v>3191</v>
      </c>
      <c r="D2714" s="97" t="s">
        <v>2641</v>
      </c>
      <c r="E2714" s="18">
        <v>89</v>
      </c>
    </row>
    <row r="2715" spans="1:5" x14ac:dyDescent="0.15">
      <c r="A2715" s="97" t="str">
        <f t="shared" si="42"/>
        <v>Pioneer38B13</v>
      </c>
      <c r="B2715" s="97" t="s">
        <v>1992</v>
      </c>
      <c r="C2715" s="97" t="s">
        <v>3193</v>
      </c>
      <c r="D2715" s="97" t="s">
        <v>1490</v>
      </c>
      <c r="E2715" s="18">
        <v>89</v>
      </c>
    </row>
    <row r="2716" spans="1:5" x14ac:dyDescent="0.15">
      <c r="A2716" s="97" t="str">
        <f t="shared" si="42"/>
        <v>Pioneer38B84</v>
      </c>
      <c r="B2716" s="97" t="s">
        <v>1992</v>
      </c>
      <c r="C2716" s="97" t="s">
        <v>3195</v>
      </c>
      <c r="D2716" s="97" t="s">
        <v>1786</v>
      </c>
      <c r="E2716" s="18">
        <v>98</v>
      </c>
    </row>
    <row r="2717" spans="1:5" x14ac:dyDescent="0.15">
      <c r="A2717" s="97" t="str">
        <f t="shared" si="42"/>
        <v>Pioneer38B85</v>
      </c>
      <c r="B2717" s="97" t="s">
        <v>1992</v>
      </c>
      <c r="C2717" s="97" t="s">
        <v>3194</v>
      </c>
      <c r="D2717" s="97" t="s">
        <v>2641</v>
      </c>
      <c r="E2717" s="18">
        <v>98</v>
      </c>
    </row>
    <row r="2718" spans="1:5" x14ac:dyDescent="0.15">
      <c r="A2718" s="97" t="str">
        <f t="shared" si="42"/>
        <v>Pioneer38B86</v>
      </c>
      <c r="B2718" s="97" t="s">
        <v>1992</v>
      </c>
      <c r="C2718" s="97" t="s">
        <v>3196</v>
      </c>
      <c r="D2718" s="97" t="s">
        <v>1490</v>
      </c>
      <c r="E2718" s="18">
        <v>98</v>
      </c>
    </row>
    <row r="2719" spans="1:5" x14ac:dyDescent="0.15">
      <c r="A2719" s="97" t="str">
        <f t="shared" si="42"/>
        <v>Pioneer38B87</v>
      </c>
      <c r="B2719" s="97" t="s">
        <v>1992</v>
      </c>
      <c r="C2719" s="97" t="s">
        <v>3197</v>
      </c>
      <c r="D2719" s="97" t="s">
        <v>1789</v>
      </c>
      <c r="E2719" s="18">
        <v>98</v>
      </c>
    </row>
    <row r="2720" spans="1:5" x14ac:dyDescent="0.15">
      <c r="A2720" s="97" t="str">
        <f t="shared" si="42"/>
        <v>Pioneer38F32</v>
      </c>
      <c r="B2720" s="97" t="s">
        <v>1992</v>
      </c>
      <c r="C2720" s="97" t="s">
        <v>3199</v>
      </c>
      <c r="D2720" s="97" t="s">
        <v>1786</v>
      </c>
      <c r="E2720" s="18">
        <v>96</v>
      </c>
    </row>
    <row r="2721" spans="1:5" x14ac:dyDescent="0.15">
      <c r="A2721" s="97" t="str">
        <f t="shared" si="42"/>
        <v>Pioneer38F33</v>
      </c>
      <c r="B2721" s="97" t="s">
        <v>1992</v>
      </c>
      <c r="C2721" s="97" t="s">
        <v>3198</v>
      </c>
      <c r="D2721" s="97" t="s">
        <v>2641</v>
      </c>
      <c r="E2721" s="18">
        <v>96</v>
      </c>
    </row>
    <row r="2722" spans="1:5" x14ac:dyDescent="0.15">
      <c r="A2722" s="97" t="str">
        <f t="shared" si="42"/>
        <v>Pioneer38F34</v>
      </c>
      <c r="B2722" s="97" t="s">
        <v>1992</v>
      </c>
      <c r="C2722" s="97" t="s">
        <v>3200</v>
      </c>
      <c r="D2722" s="97" t="s">
        <v>1490</v>
      </c>
      <c r="E2722" s="18">
        <v>96</v>
      </c>
    </row>
    <row r="2723" spans="1:5" x14ac:dyDescent="0.15">
      <c r="A2723" s="97" t="str">
        <f t="shared" si="42"/>
        <v>Pioneer38F35</v>
      </c>
      <c r="B2723" s="97" t="s">
        <v>1992</v>
      </c>
      <c r="C2723" s="97" t="s">
        <v>3201</v>
      </c>
      <c r="D2723" s="97" t="s">
        <v>1789</v>
      </c>
      <c r="E2723" s="18">
        <v>96</v>
      </c>
    </row>
    <row r="2724" spans="1:5" x14ac:dyDescent="0.15">
      <c r="A2724" s="97" t="str">
        <f t="shared" si="42"/>
        <v>Pioneer38G16</v>
      </c>
      <c r="B2724" s="97" t="s">
        <v>1992</v>
      </c>
      <c r="C2724" s="97" t="s">
        <v>3202</v>
      </c>
      <c r="D2724" s="97" t="s">
        <v>1786</v>
      </c>
      <c r="E2724" s="18">
        <v>90</v>
      </c>
    </row>
    <row r="2725" spans="1:5" x14ac:dyDescent="0.15">
      <c r="A2725" s="97" t="str">
        <f t="shared" si="42"/>
        <v>Pioneer38H06</v>
      </c>
      <c r="B2725" s="97" t="s">
        <v>1992</v>
      </c>
      <c r="C2725" s="97" t="s">
        <v>711</v>
      </c>
      <c r="D2725" s="97" t="s">
        <v>1786</v>
      </c>
      <c r="E2725" s="18">
        <v>92</v>
      </c>
    </row>
    <row r="2726" spans="1:5" x14ac:dyDescent="0.15">
      <c r="A2726" s="97" t="str">
        <f t="shared" si="42"/>
        <v>Pioneer38H08</v>
      </c>
      <c r="B2726" s="97" t="s">
        <v>1992</v>
      </c>
      <c r="C2726" s="97" t="s">
        <v>3203</v>
      </c>
      <c r="D2726" s="97" t="s">
        <v>1490</v>
      </c>
      <c r="E2726" s="18">
        <v>92</v>
      </c>
    </row>
    <row r="2727" spans="1:5" x14ac:dyDescent="0.15">
      <c r="A2727" s="97" t="str">
        <f t="shared" si="42"/>
        <v>Pioneer38H64</v>
      </c>
      <c r="B2727" s="97" t="s">
        <v>1992</v>
      </c>
      <c r="C2727" s="97" t="s">
        <v>3205</v>
      </c>
      <c r="D2727" s="97" t="s">
        <v>1485</v>
      </c>
      <c r="E2727" s="18">
        <v>100</v>
      </c>
    </row>
    <row r="2728" spans="1:5" x14ac:dyDescent="0.15">
      <c r="A2728" s="97" t="str">
        <f t="shared" si="42"/>
        <v>Pioneer38H65</v>
      </c>
      <c r="B2728" s="97" t="s">
        <v>1992</v>
      </c>
      <c r="C2728" s="97" t="s">
        <v>3206</v>
      </c>
      <c r="D2728" s="97" t="s">
        <v>1490</v>
      </c>
      <c r="E2728" s="18">
        <v>100</v>
      </c>
    </row>
    <row r="2729" spans="1:5" x14ac:dyDescent="0.15">
      <c r="A2729" s="97" t="str">
        <f t="shared" si="42"/>
        <v>Pioneer38H66</v>
      </c>
      <c r="B2729" s="97" t="s">
        <v>1992</v>
      </c>
      <c r="C2729" s="97" t="s">
        <v>3207</v>
      </c>
      <c r="D2729" s="97" t="s">
        <v>1786</v>
      </c>
      <c r="E2729" s="18">
        <v>100</v>
      </c>
    </row>
    <row r="2730" spans="1:5" x14ac:dyDescent="0.15">
      <c r="A2730" s="97" t="str">
        <f t="shared" si="42"/>
        <v>Pioneer38H67</v>
      </c>
      <c r="B2730" s="97" t="s">
        <v>1992</v>
      </c>
      <c r="C2730" s="97" t="s">
        <v>3204</v>
      </c>
      <c r="D2730" s="97" t="s">
        <v>2641</v>
      </c>
      <c r="E2730" s="18">
        <v>100</v>
      </c>
    </row>
    <row r="2731" spans="1:5" x14ac:dyDescent="0.15">
      <c r="A2731" s="97" t="str">
        <f t="shared" si="42"/>
        <v>Pioneer38H72</v>
      </c>
      <c r="B2731" s="97" t="s">
        <v>1992</v>
      </c>
      <c r="C2731" s="97" t="s">
        <v>3208</v>
      </c>
      <c r="D2731" s="97" t="s">
        <v>1789</v>
      </c>
      <c r="E2731" s="18">
        <v>100</v>
      </c>
    </row>
    <row r="2732" spans="1:5" x14ac:dyDescent="0.15">
      <c r="A2732" s="97" t="str">
        <f t="shared" si="42"/>
        <v>Pioneer38K46</v>
      </c>
      <c r="B2732" s="97" t="s">
        <v>1992</v>
      </c>
      <c r="C2732" s="97" t="s">
        <v>3209</v>
      </c>
      <c r="D2732" s="97" t="s">
        <v>2641</v>
      </c>
      <c r="E2732" s="18">
        <v>94</v>
      </c>
    </row>
    <row r="2733" spans="1:5" x14ac:dyDescent="0.15">
      <c r="A2733" s="97" t="str">
        <f t="shared" si="42"/>
        <v>Pioneer38K47</v>
      </c>
      <c r="B2733" s="97" t="s">
        <v>1992</v>
      </c>
      <c r="C2733" s="97" t="s">
        <v>3210</v>
      </c>
      <c r="D2733" s="97" t="s">
        <v>1490</v>
      </c>
      <c r="E2733" s="18">
        <v>94</v>
      </c>
    </row>
    <row r="2734" spans="1:5" x14ac:dyDescent="0.15">
      <c r="A2734" s="97" t="str">
        <f t="shared" si="42"/>
        <v>Pioneer38M58</v>
      </c>
      <c r="B2734" s="97" t="s">
        <v>1992</v>
      </c>
      <c r="C2734" s="97" t="s">
        <v>3212</v>
      </c>
      <c r="D2734" s="97" t="s">
        <v>1490</v>
      </c>
      <c r="E2734" s="18">
        <v>94</v>
      </c>
    </row>
    <row r="2735" spans="1:5" x14ac:dyDescent="0.15">
      <c r="A2735" s="97" t="str">
        <f t="shared" si="42"/>
        <v>Pioneer38M59</v>
      </c>
      <c r="B2735" s="97" t="s">
        <v>1992</v>
      </c>
      <c r="C2735" s="97" t="s">
        <v>3211</v>
      </c>
      <c r="D2735" s="97" t="s">
        <v>1492</v>
      </c>
      <c r="E2735" s="18">
        <v>94</v>
      </c>
    </row>
    <row r="2736" spans="1:5" x14ac:dyDescent="0.15">
      <c r="A2736" s="97" t="str">
        <f t="shared" si="42"/>
        <v>Pioneer38M60</v>
      </c>
      <c r="B2736" s="97" t="s">
        <v>1992</v>
      </c>
      <c r="C2736" s="97" t="s">
        <v>3213</v>
      </c>
      <c r="D2736" s="97" t="s">
        <v>1789</v>
      </c>
      <c r="E2736" s="18">
        <v>94</v>
      </c>
    </row>
    <row r="2737" spans="1:5" x14ac:dyDescent="0.15">
      <c r="A2737" s="97" t="str">
        <f t="shared" si="42"/>
        <v>Pioneer38N85</v>
      </c>
      <c r="B2737" s="97" t="s">
        <v>1992</v>
      </c>
      <c r="C2737" s="97" t="s">
        <v>3215</v>
      </c>
      <c r="D2737" s="97" t="s">
        <v>1786</v>
      </c>
      <c r="E2737" s="18">
        <v>92</v>
      </c>
    </row>
    <row r="2738" spans="1:5" x14ac:dyDescent="0.15">
      <c r="A2738" s="97" t="str">
        <f t="shared" si="42"/>
        <v>Pioneer38N86</v>
      </c>
      <c r="B2738" s="97" t="s">
        <v>1992</v>
      </c>
      <c r="C2738" s="97" t="s">
        <v>3214</v>
      </c>
      <c r="D2738" s="97" t="s">
        <v>2641</v>
      </c>
      <c r="E2738" s="18">
        <v>92</v>
      </c>
    </row>
    <row r="2739" spans="1:5" x14ac:dyDescent="0.15">
      <c r="A2739" s="97" t="str">
        <f t="shared" si="42"/>
        <v>Pioneer38N87</v>
      </c>
      <c r="B2739" s="97" t="s">
        <v>1992</v>
      </c>
      <c r="C2739" s="97" t="s">
        <v>3216</v>
      </c>
      <c r="D2739" s="97" t="s">
        <v>1490</v>
      </c>
      <c r="E2739" s="18">
        <v>92</v>
      </c>
    </row>
    <row r="2740" spans="1:5" x14ac:dyDescent="0.15">
      <c r="A2740" s="97" t="str">
        <f t="shared" si="42"/>
        <v>Pioneer38P40</v>
      </c>
      <c r="B2740" s="97" t="s">
        <v>1992</v>
      </c>
      <c r="C2740" s="97" t="s">
        <v>712</v>
      </c>
      <c r="D2740" s="97" t="s">
        <v>1786</v>
      </c>
      <c r="E2740" s="18">
        <v>95</v>
      </c>
    </row>
    <row r="2741" spans="1:5" x14ac:dyDescent="0.15">
      <c r="A2741" s="97" t="str">
        <f t="shared" si="42"/>
        <v>Pioneer38P43</v>
      </c>
      <c r="B2741" s="97" t="s">
        <v>1992</v>
      </c>
      <c r="C2741" s="97" t="s">
        <v>3217</v>
      </c>
      <c r="D2741" s="97" t="s">
        <v>1789</v>
      </c>
      <c r="E2741" s="18">
        <v>95</v>
      </c>
    </row>
    <row r="2742" spans="1:5" x14ac:dyDescent="0.15">
      <c r="A2742" s="97" t="str">
        <f t="shared" si="42"/>
        <v>Pioneer38R49</v>
      </c>
      <c r="B2742" s="97" t="s">
        <v>1992</v>
      </c>
      <c r="C2742" s="97" t="s">
        <v>3218</v>
      </c>
      <c r="D2742" s="97" t="s">
        <v>1786</v>
      </c>
      <c r="E2742" s="18">
        <v>93</v>
      </c>
    </row>
    <row r="2743" spans="1:5" x14ac:dyDescent="0.15">
      <c r="A2743" s="97" t="str">
        <f t="shared" si="42"/>
        <v>Pioneer38R51</v>
      </c>
      <c r="B2743" s="97" t="s">
        <v>1992</v>
      </c>
      <c r="C2743" s="97" t="s">
        <v>3219</v>
      </c>
      <c r="D2743" s="97" t="s">
        <v>1490</v>
      </c>
      <c r="E2743" s="18">
        <v>93</v>
      </c>
    </row>
    <row r="2744" spans="1:5" x14ac:dyDescent="0.15">
      <c r="A2744" s="97" t="str">
        <f t="shared" si="42"/>
        <v>Pioneer39A94</v>
      </c>
      <c r="B2744" s="97" t="s">
        <v>1992</v>
      </c>
      <c r="C2744" s="97" t="s">
        <v>3220</v>
      </c>
      <c r="D2744" s="97" t="s">
        <v>2641</v>
      </c>
      <c r="E2744" s="18">
        <v>83</v>
      </c>
    </row>
    <row r="2745" spans="1:5" x14ac:dyDescent="0.15">
      <c r="A2745" s="97" t="str">
        <f t="shared" si="42"/>
        <v>Pioneer39B23</v>
      </c>
      <c r="B2745" s="97" t="s">
        <v>1992</v>
      </c>
      <c r="C2745" s="97" t="s">
        <v>3221</v>
      </c>
      <c r="D2745" s="97" t="s">
        <v>1490</v>
      </c>
      <c r="E2745" s="18">
        <v>88</v>
      </c>
    </row>
    <row r="2746" spans="1:5" x14ac:dyDescent="0.15">
      <c r="A2746" s="97" t="str">
        <f t="shared" si="42"/>
        <v>Pioneer39B63</v>
      </c>
      <c r="B2746" s="97" t="s">
        <v>1992</v>
      </c>
      <c r="C2746" s="97" t="s">
        <v>3222</v>
      </c>
      <c r="D2746" s="97" t="s">
        <v>1485</v>
      </c>
      <c r="E2746" s="18">
        <v>76</v>
      </c>
    </row>
    <row r="2747" spans="1:5" x14ac:dyDescent="0.15">
      <c r="A2747" s="97" t="str">
        <f t="shared" si="42"/>
        <v>Pioneer39B64</v>
      </c>
      <c r="B2747" s="97" t="s">
        <v>1992</v>
      </c>
      <c r="C2747" s="97" t="s">
        <v>3223</v>
      </c>
      <c r="D2747" s="97" t="s">
        <v>1490</v>
      </c>
      <c r="E2747" s="18">
        <v>76</v>
      </c>
    </row>
    <row r="2748" spans="1:5" x14ac:dyDescent="0.15">
      <c r="A2748" s="97" t="str">
        <f t="shared" si="42"/>
        <v>Pioneer39B77</v>
      </c>
      <c r="B2748" s="97" t="s">
        <v>1992</v>
      </c>
      <c r="C2748" s="97" t="s">
        <v>3224</v>
      </c>
      <c r="D2748" s="97" t="s">
        <v>1485</v>
      </c>
      <c r="E2748" s="18">
        <v>87</v>
      </c>
    </row>
    <row r="2749" spans="1:5" x14ac:dyDescent="0.15">
      <c r="A2749" s="97" t="str">
        <f t="shared" si="42"/>
        <v>Pioneer39B90</v>
      </c>
      <c r="B2749" s="97" t="s">
        <v>1992</v>
      </c>
      <c r="C2749" s="97" t="s">
        <v>3226</v>
      </c>
      <c r="D2749" s="97" t="s">
        <v>1786</v>
      </c>
      <c r="E2749" s="18">
        <v>79</v>
      </c>
    </row>
    <row r="2750" spans="1:5" x14ac:dyDescent="0.15">
      <c r="A2750" s="97" t="str">
        <f t="shared" si="42"/>
        <v>Pioneer39B93</v>
      </c>
      <c r="B2750" s="97" t="s">
        <v>1992</v>
      </c>
      <c r="C2750" s="97" t="s">
        <v>3225</v>
      </c>
      <c r="D2750" s="97" t="s">
        <v>2641</v>
      </c>
      <c r="E2750" s="18">
        <v>79</v>
      </c>
    </row>
    <row r="2751" spans="1:5" x14ac:dyDescent="0.15">
      <c r="A2751" s="97" t="str">
        <f t="shared" si="42"/>
        <v>Pioneer39B94</v>
      </c>
      <c r="B2751" s="97" t="s">
        <v>1992</v>
      </c>
      <c r="C2751" s="97" t="s">
        <v>3227</v>
      </c>
      <c r="D2751" s="97" t="s">
        <v>1490</v>
      </c>
      <c r="E2751" s="18">
        <v>79</v>
      </c>
    </row>
    <row r="2752" spans="1:5" x14ac:dyDescent="0.15">
      <c r="A2752" s="97" t="str">
        <f t="shared" si="42"/>
        <v>Pioneer39B96</v>
      </c>
      <c r="B2752" s="97" t="s">
        <v>1992</v>
      </c>
      <c r="C2752" s="97" t="s">
        <v>3228</v>
      </c>
      <c r="D2752" s="97" t="s">
        <v>1485</v>
      </c>
      <c r="E2752" s="18">
        <v>79</v>
      </c>
    </row>
    <row r="2753" spans="1:5" x14ac:dyDescent="0.15">
      <c r="A2753" s="97" t="str">
        <f t="shared" si="42"/>
        <v>Pioneer39D80</v>
      </c>
      <c r="B2753" s="97" t="s">
        <v>1992</v>
      </c>
      <c r="C2753" s="97" t="s">
        <v>3230</v>
      </c>
      <c r="D2753" s="97" t="s">
        <v>1786</v>
      </c>
      <c r="E2753" s="18">
        <v>86</v>
      </c>
    </row>
    <row r="2754" spans="1:5" x14ac:dyDescent="0.15">
      <c r="A2754" s="97" t="str">
        <f t="shared" ref="A2754:A2817" si="43">B2754&amp;C2754</f>
        <v>Pioneer39D81</v>
      </c>
      <c r="B2754" s="97" t="s">
        <v>1992</v>
      </c>
      <c r="C2754" s="97" t="s">
        <v>3229</v>
      </c>
      <c r="D2754" s="97" t="s">
        <v>2641</v>
      </c>
      <c r="E2754" s="18">
        <v>86</v>
      </c>
    </row>
    <row r="2755" spans="1:5" x14ac:dyDescent="0.15">
      <c r="A2755" s="97" t="str">
        <f t="shared" si="43"/>
        <v>Pioneer39D82</v>
      </c>
      <c r="B2755" s="97" t="s">
        <v>1992</v>
      </c>
      <c r="C2755" s="97" t="s">
        <v>3231</v>
      </c>
      <c r="D2755" s="97" t="s">
        <v>1492</v>
      </c>
      <c r="E2755" s="18">
        <v>86</v>
      </c>
    </row>
    <row r="2756" spans="1:5" x14ac:dyDescent="0.15">
      <c r="A2756" s="97" t="str">
        <f t="shared" si="43"/>
        <v>Pioneer39D85</v>
      </c>
      <c r="B2756" s="97" t="s">
        <v>1992</v>
      </c>
      <c r="C2756" s="97" t="s">
        <v>3232</v>
      </c>
      <c r="D2756" s="97" t="s">
        <v>1490</v>
      </c>
      <c r="E2756" s="18">
        <v>86</v>
      </c>
    </row>
    <row r="2757" spans="1:5" x14ac:dyDescent="0.15">
      <c r="A2757" s="97" t="str">
        <f t="shared" si="43"/>
        <v>Pioneer39D95</v>
      </c>
      <c r="B2757" s="97" t="s">
        <v>1992</v>
      </c>
      <c r="C2757" s="97" t="s">
        <v>3233</v>
      </c>
      <c r="D2757" s="97" t="s">
        <v>1786</v>
      </c>
      <c r="E2757" s="18">
        <v>79</v>
      </c>
    </row>
    <row r="2758" spans="1:5" x14ac:dyDescent="0.15">
      <c r="A2758" s="97" t="str">
        <f t="shared" si="43"/>
        <v>Pioneer39D97</v>
      </c>
      <c r="B2758" s="97" t="s">
        <v>1992</v>
      </c>
      <c r="C2758" s="97" t="s">
        <v>3234</v>
      </c>
      <c r="D2758" s="97" t="s">
        <v>1490</v>
      </c>
      <c r="E2758" s="18">
        <v>79</v>
      </c>
    </row>
    <row r="2759" spans="1:5" x14ac:dyDescent="0.15">
      <c r="A2759" s="97" t="str">
        <f t="shared" si="43"/>
        <v>Pioneer39F45</v>
      </c>
      <c r="B2759" s="97" t="s">
        <v>1992</v>
      </c>
      <c r="C2759" s="97" t="s">
        <v>3235</v>
      </c>
      <c r="D2759" s="97" t="s">
        <v>2641</v>
      </c>
      <c r="E2759" s="18">
        <v>73</v>
      </c>
    </row>
    <row r="2760" spans="1:5" x14ac:dyDescent="0.15">
      <c r="A2760" s="97" t="str">
        <f t="shared" si="43"/>
        <v>Pioneer39F57</v>
      </c>
      <c r="B2760" s="97" t="s">
        <v>1992</v>
      </c>
      <c r="C2760" s="97" t="s">
        <v>3236</v>
      </c>
      <c r="D2760" s="97" t="s">
        <v>1786</v>
      </c>
      <c r="E2760" s="18">
        <v>78</v>
      </c>
    </row>
    <row r="2761" spans="1:5" x14ac:dyDescent="0.15">
      <c r="A2761" s="97" t="str">
        <f t="shared" si="43"/>
        <v>Pioneer39F60</v>
      </c>
      <c r="B2761" s="97" t="s">
        <v>1992</v>
      </c>
      <c r="C2761" s="97" t="s">
        <v>3237</v>
      </c>
      <c r="D2761" s="97" t="s">
        <v>1488</v>
      </c>
      <c r="E2761" s="18">
        <v>78</v>
      </c>
    </row>
    <row r="2762" spans="1:5" x14ac:dyDescent="0.15">
      <c r="A2762" s="97" t="str">
        <f t="shared" si="43"/>
        <v>Pioneer39H83</v>
      </c>
      <c r="B2762" s="97" t="s">
        <v>1992</v>
      </c>
      <c r="C2762" s="97" t="s">
        <v>3238</v>
      </c>
      <c r="D2762" s="97" t="s">
        <v>1786</v>
      </c>
      <c r="E2762" s="18">
        <v>82</v>
      </c>
    </row>
    <row r="2763" spans="1:5" x14ac:dyDescent="0.15">
      <c r="A2763" s="97" t="str">
        <f t="shared" si="43"/>
        <v>Pioneer39H86</v>
      </c>
      <c r="B2763" s="97" t="s">
        <v>1992</v>
      </c>
      <c r="C2763" s="97" t="s">
        <v>3239</v>
      </c>
      <c r="D2763" s="97" t="s">
        <v>1490</v>
      </c>
      <c r="E2763" s="18">
        <v>82</v>
      </c>
    </row>
    <row r="2764" spans="1:5" x14ac:dyDescent="0.15">
      <c r="A2764" s="97" t="str">
        <f t="shared" si="43"/>
        <v>Pioneer39J26</v>
      </c>
      <c r="B2764" s="97" t="s">
        <v>1992</v>
      </c>
      <c r="C2764" s="97" t="s">
        <v>3240</v>
      </c>
      <c r="D2764" s="97" t="s">
        <v>2641</v>
      </c>
      <c r="E2764" s="18">
        <v>80</v>
      </c>
    </row>
    <row r="2765" spans="1:5" x14ac:dyDescent="0.15">
      <c r="A2765" s="97" t="str">
        <f t="shared" si="43"/>
        <v>Pioneer39K19</v>
      </c>
      <c r="B2765" s="97" t="s">
        <v>1992</v>
      </c>
      <c r="C2765" s="97" t="s">
        <v>3241</v>
      </c>
      <c r="D2765" s="97" t="s">
        <v>1490</v>
      </c>
      <c r="E2765" s="18">
        <v>84</v>
      </c>
    </row>
    <row r="2766" spans="1:5" x14ac:dyDescent="0.15">
      <c r="A2766" s="97" t="str">
        <f t="shared" si="43"/>
        <v>Pioneer39K39</v>
      </c>
      <c r="B2766" s="97" t="s">
        <v>1992</v>
      </c>
      <c r="C2766" s="97" t="s">
        <v>3242</v>
      </c>
      <c r="D2766" s="97" t="s">
        <v>1786</v>
      </c>
      <c r="E2766" s="18">
        <v>86</v>
      </c>
    </row>
    <row r="2767" spans="1:5" x14ac:dyDescent="0.15">
      <c r="A2767" s="97" t="str">
        <f t="shared" si="43"/>
        <v>Pioneer39M26</v>
      </c>
      <c r="B2767" s="97" t="s">
        <v>1992</v>
      </c>
      <c r="C2767" s="97" t="s">
        <v>3243</v>
      </c>
      <c r="D2767" s="97" t="s">
        <v>1786</v>
      </c>
      <c r="E2767" s="18">
        <v>76</v>
      </c>
    </row>
    <row r="2768" spans="1:5" x14ac:dyDescent="0.15">
      <c r="A2768" s="97" t="str">
        <f t="shared" si="43"/>
        <v>Pioneer39M27</v>
      </c>
      <c r="B2768" s="97" t="s">
        <v>1992</v>
      </c>
      <c r="C2768" s="97" t="s">
        <v>3244</v>
      </c>
      <c r="D2768" s="97" t="s">
        <v>1492</v>
      </c>
      <c r="E2768" s="18">
        <v>76</v>
      </c>
    </row>
    <row r="2769" spans="1:5" x14ac:dyDescent="0.15">
      <c r="A2769" s="97" t="str">
        <f t="shared" si="43"/>
        <v>Pioneer39N98</v>
      </c>
      <c r="B2769" s="97" t="s">
        <v>1992</v>
      </c>
      <c r="C2769" s="97" t="s">
        <v>3245</v>
      </c>
      <c r="D2769" s="97" t="s">
        <v>1786</v>
      </c>
      <c r="E2769" s="18">
        <v>89</v>
      </c>
    </row>
    <row r="2770" spans="1:5" x14ac:dyDescent="0.15">
      <c r="A2770" s="97" t="str">
        <f t="shared" si="43"/>
        <v>Pioneer39N99</v>
      </c>
      <c r="B2770" s="97" t="s">
        <v>1992</v>
      </c>
      <c r="C2770" s="97" t="s">
        <v>3246</v>
      </c>
      <c r="D2770" s="97" t="s">
        <v>1490</v>
      </c>
      <c r="E2770" s="18">
        <v>89</v>
      </c>
    </row>
    <row r="2771" spans="1:5" x14ac:dyDescent="0.15">
      <c r="A2771" s="97" t="str">
        <f t="shared" si="43"/>
        <v>Pioneer39P78</v>
      </c>
      <c r="B2771" s="97" t="s">
        <v>1992</v>
      </c>
      <c r="C2771" s="97" t="s">
        <v>3247</v>
      </c>
      <c r="D2771" s="97" t="s">
        <v>1492</v>
      </c>
      <c r="E2771" s="18">
        <v>72</v>
      </c>
    </row>
    <row r="2772" spans="1:5" x14ac:dyDescent="0.15">
      <c r="A2772" s="97" t="str">
        <f t="shared" si="43"/>
        <v>Pioneer39V07</v>
      </c>
      <c r="B2772" s="97" t="s">
        <v>1992</v>
      </c>
      <c r="C2772" s="97" t="s">
        <v>3248</v>
      </c>
      <c r="D2772" s="97" t="s">
        <v>1490</v>
      </c>
      <c r="E2772" s="18">
        <v>80</v>
      </c>
    </row>
    <row r="2773" spans="1:5" x14ac:dyDescent="0.15">
      <c r="A2773" s="97" t="str">
        <f t="shared" si="43"/>
        <v>Pioneer39V08</v>
      </c>
      <c r="B2773" s="97" t="s">
        <v>1992</v>
      </c>
      <c r="C2773" s="97" t="s">
        <v>3249</v>
      </c>
      <c r="D2773" s="97" t="s">
        <v>1789</v>
      </c>
      <c r="E2773" s="18">
        <v>83</v>
      </c>
    </row>
    <row r="2774" spans="1:5" x14ac:dyDescent="0.15">
      <c r="A2774" s="97" t="str">
        <f t="shared" si="43"/>
        <v>Pioneer39V62</v>
      </c>
      <c r="B2774" s="97" t="s">
        <v>1992</v>
      </c>
      <c r="C2774" s="97" t="s">
        <v>3250</v>
      </c>
      <c r="D2774" s="97" t="s">
        <v>2641</v>
      </c>
      <c r="E2774" s="18">
        <v>85</v>
      </c>
    </row>
    <row r="2775" spans="1:5" x14ac:dyDescent="0.15">
      <c r="A2775" s="97" t="str">
        <f t="shared" si="43"/>
        <v>Pioneer39W54</v>
      </c>
      <c r="B2775" s="97" t="s">
        <v>1992</v>
      </c>
      <c r="C2775" s="97" t="s">
        <v>3251</v>
      </c>
      <c r="D2775" s="97" t="s">
        <v>2641</v>
      </c>
      <c r="E2775" s="18">
        <v>74</v>
      </c>
    </row>
    <row r="2776" spans="1:5" x14ac:dyDescent="0.15">
      <c r="A2776" s="97" t="str">
        <f t="shared" si="43"/>
        <v>Pioneer39W55</v>
      </c>
      <c r="B2776" s="97" t="s">
        <v>1992</v>
      </c>
      <c r="C2776" s="97" t="s">
        <v>3252</v>
      </c>
      <c r="D2776" s="97" t="s">
        <v>1492</v>
      </c>
      <c r="E2776" s="18">
        <v>74</v>
      </c>
    </row>
    <row r="2777" spans="1:5" x14ac:dyDescent="0.15">
      <c r="A2777" s="97" t="str">
        <f t="shared" si="43"/>
        <v>Pioneer39Z69</v>
      </c>
      <c r="B2777" s="97" t="s">
        <v>1992</v>
      </c>
      <c r="C2777" s="97" t="s">
        <v>3253</v>
      </c>
      <c r="D2777" s="97" t="s">
        <v>1490</v>
      </c>
      <c r="E2777" s="18">
        <v>77</v>
      </c>
    </row>
    <row r="2778" spans="1:5" x14ac:dyDescent="0.15">
      <c r="A2778" s="97" t="str">
        <f t="shared" si="43"/>
        <v>Pioneer9494</v>
      </c>
      <c r="B2778" s="97" t="s">
        <v>1992</v>
      </c>
      <c r="C2778" s="97" t="s">
        <v>713</v>
      </c>
      <c r="D2778" s="97" t="s">
        <v>1789</v>
      </c>
      <c r="E2778" s="18">
        <v>94</v>
      </c>
    </row>
    <row r="2779" spans="1:5" x14ac:dyDescent="0.15">
      <c r="A2779" s="97" t="str">
        <f t="shared" si="43"/>
        <v>Pioneer9578XR</v>
      </c>
      <c r="B2779" s="97" t="s">
        <v>1992</v>
      </c>
      <c r="C2779" s="97" t="s">
        <v>425</v>
      </c>
      <c r="D2779" s="97" t="s">
        <v>1789</v>
      </c>
      <c r="E2779" s="18">
        <v>95</v>
      </c>
    </row>
    <row r="2780" spans="1:5" x14ac:dyDescent="0.15">
      <c r="A2780" s="97" t="str">
        <f t="shared" si="43"/>
        <v>Pioneer9990XR</v>
      </c>
      <c r="B2780" s="97" t="s">
        <v>1992</v>
      </c>
      <c r="C2780" s="97" t="s">
        <v>426</v>
      </c>
      <c r="D2780" s="97" t="s">
        <v>1789</v>
      </c>
      <c r="E2780" s="18">
        <v>99</v>
      </c>
    </row>
    <row r="2781" spans="1:5" x14ac:dyDescent="0.15">
      <c r="A2781" s="97" t="str">
        <f t="shared" si="43"/>
        <v>Pionner36H56</v>
      </c>
      <c r="B2781" s="97" t="s">
        <v>1072</v>
      </c>
      <c r="C2781" s="97" t="s">
        <v>2009</v>
      </c>
      <c r="D2781" s="97" t="s">
        <v>1789</v>
      </c>
      <c r="E2781" s="18">
        <v>105</v>
      </c>
    </row>
    <row r="2782" spans="1:5" x14ac:dyDescent="0.15">
      <c r="A2782" s="97" t="str">
        <f t="shared" si="43"/>
        <v>Prairie1019RR</v>
      </c>
      <c r="B2782" s="97" t="s">
        <v>2903</v>
      </c>
      <c r="C2782" s="97" t="s">
        <v>714</v>
      </c>
      <c r="D2782" s="97" t="s">
        <v>1786</v>
      </c>
      <c r="E2782" s="18">
        <v>101</v>
      </c>
    </row>
    <row r="2783" spans="1:5" x14ac:dyDescent="0.15">
      <c r="A2783" s="97" t="str">
        <f t="shared" si="43"/>
        <v>Prairie1027RR</v>
      </c>
      <c r="B2783" s="97" t="s">
        <v>2903</v>
      </c>
      <c r="C2783" s="97" t="s">
        <v>1073</v>
      </c>
      <c r="D2783" s="97" t="s">
        <v>1786</v>
      </c>
      <c r="E2783" s="18">
        <v>102</v>
      </c>
    </row>
    <row r="2784" spans="1:5" x14ac:dyDescent="0.15">
      <c r="A2784" s="97" t="str">
        <f t="shared" si="43"/>
        <v>Prairie1027VT3</v>
      </c>
      <c r="B2784" s="97" t="s">
        <v>2903</v>
      </c>
      <c r="C2784" s="97" t="s">
        <v>1074</v>
      </c>
      <c r="D2784" s="97" t="s">
        <v>1487</v>
      </c>
      <c r="E2784" s="18">
        <v>102</v>
      </c>
    </row>
    <row r="2785" spans="1:5" x14ac:dyDescent="0.15">
      <c r="A2785" s="97" t="str">
        <f t="shared" si="43"/>
        <v>Prairie1038VT3</v>
      </c>
      <c r="B2785" s="97" t="s">
        <v>2903</v>
      </c>
      <c r="C2785" s="97" t="s">
        <v>38</v>
      </c>
      <c r="D2785" s="97" t="s">
        <v>1487</v>
      </c>
      <c r="E2785" s="18">
        <v>103</v>
      </c>
    </row>
    <row r="2786" spans="1:5" x14ac:dyDescent="0.15">
      <c r="A2786" s="97" t="str">
        <f t="shared" si="43"/>
        <v>Prairie1047VT3</v>
      </c>
      <c r="B2786" s="97" t="s">
        <v>2903</v>
      </c>
      <c r="C2786" s="97" t="s">
        <v>427</v>
      </c>
      <c r="D2786" s="97" t="s">
        <v>1487</v>
      </c>
      <c r="E2786" s="18">
        <v>104</v>
      </c>
    </row>
    <row r="2787" spans="1:5" x14ac:dyDescent="0.15">
      <c r="A2787" s="97" t="str">
        <f t="shared" si="43"/>
        <v>Prairie1058HXT</v>
      </c>
      <c r="B2787" s="97" t="s">
        <v>2903</v>
      </c>
      <c r="C2787" s="97" t="s">
        <v>428</v>
      </c>
      <c r="D2787" s="97" t="s">
        <v>1788</v>
      </c>
      <c r="E2787" s="18">
        <v>105</v>
      </c>
    </row>
    <row r="2788" spans="1:5" x14ac:dyDescent="0.15">
      <c r="A2788" s="97" t="str">
        <f t="shared" si="43"/>
        <v>Prairie1058HXT</v>
      </c>
      <c r="B2788" s="97" t="s">
        <v>2903</v>
      </c>
      <c r="C2788" s="97" t="s">
        <v>428</v>
      </c>
      <c r="D2788" s="97" t="s">
        <v>1788</v>
      </c>
      <c r="E2788" s="18">
        <v>105</v>
      </c>
    </row>
    <row r="2789" spans="1:5" x14ac:dyDescent="0.15">
      <c r="A2789" s="97" t="str">
        <f t="shared" si="43"/>
        <v>Prairie1058RR</v>
      </c>
      <c r="B2789" s="97" t="s">
        <v>2903</v>
      </c>
      <c r="C2789" s="97" t="s">
        <v>429</v>
      </c>
      <c r="D2789" s="97" t="s">
        <v>1786</v>
      </c>
      <c r="E2789" s="18">
        <v>105</v>
      </c>
    </row>
    <row r="2790" spans="1:5" x14ac:dyDescent="0.15">
      <c r="A2790" s="97" t="str">
        <f t="shared" si="43"/>
        <v>Prairie1059RR</v>
      </c>
      <c r="B2790" s="97" t="s">
        <v>2903</v>
      </c>
      <c r="C2790" s="97" t="s">
        <v>715</v>
      </c>
      <c r="D2790" s="97" t="s">
        <v>1786</v>
      </c>
      <c r="E2790" s="18">
        <v>105</v>
      </c>
    </row>
    <row r="2791" spans="1:5" x14ac:dyDescent="0.15">
      <c r="A2791" s="97" t="str">
        <f t="shared" si="43"/>
        <v>Prairie1059VT3</v>
      </c>
      <c r="B2791" s="97" t="s">
        <v>2903</v>
      </c>
      <c r="C2791" s="97" t="s">
        <v>716</v>
      </c>
      <c r="D2791" s="97" t="s">
        <v>1487</v>
      </c>
      <c r="E2791" s="18">
        <v>105</v>
      </c>
    </row>
    <row r="2792" spans="1:5" x14ac:dyDescent="0.15">
      <c r="A2792" s="97" t="str">
        <f t="shared" si="43"/>
        <v>Prairie1109VT3</v>
      </c>
      <c r="B2792" s="97" t="s">
        <v>2903</v>
      </c>
      <c r="C2792" s="97" t="s">
        <v>2547</v>
      </c>
      <c r="D2792" s="97" t="s">
        <v>1487</v>
      </c>
      <c r="E2792" s="18">
        <v>110</v>
      </c>
    </row>
    <row r="2793" spans="1:5" x14ac:dyDescent="0.15">
      <c r="A2793" s="97" t="str">
        <f t="shared" si="43"/>
        <v>Prairie1116VT3</v>
      </c>
      <c r="B2793" s="97" t="s">
        <v>2903</v>
      </c>
      <c r="C2793" s="97" t="s">
        <v>1075</v>
      </c>
      <c r="D2793" s="97" t="s">
        <v>1487</v>
      </c>
      <c r="E2793" s="18">
        <v>110</v>
      </c>
    </row>
    <row r="2794" spans="1:5" x14ac:dyDescent="0.15">
      <c r="A2794" s="97" t="str">
        <f t="shared" si="43"/>
        <v>Prairie1119HX</v>
      </c>
      <c r="B2794" s="97" t="s">
        <v>2903</v>
      </c>
      <c r="C2794" s="97" t="s">
        <v>717</v>
      </c>
      <c r="D2794" s="97" t="s">
        <v>1789</v>
      </c>
      <c r="E2794" s="18">
        <v>111</v>
      </c>
    </row>
    <row r="2795" spans="1:5" x14ac:dyDescent="0.15">
      <c r="A2795" s="97" t="str">
        <f t="shared" si="43"/>
        <v>Prairie1129RR</v>
      </c>
      <c r="B2795" s="97" t="s">
        <v>2903</v>
      </c>
      <c r="C2795" s="97" t="s">
        <v>718</v>
      </c>
      <c r="D2795" s="97" t="s">
        <v>1786</v>
      </c>
      <c r="E2795" s="18">
        <v>112</v>
      </c>
    </row>
    <row r="2796" spans="1:5" x14ac:dyDescent="0.15">
      <c r="A2796" s="97" t="str">
        <f t="shared" si="43"/>
        <v>Prairie1147RR</v>
      </c>
      <c r="B2796" s="97" t="s">
        <v>2903</v>
      </c>
      <c r="C2796" s="97" t="s">
        <v>1076</v>
      </c>
      <c r="D2796" s="97" t="s">
        <v>1786</v>
      </c>
      <c r="E2796" s="18">
        <v>114</v>
      </c>
    </row>
    <row r="2797" spans="1:5" x14ac:dyDescent="0.15">
      <c r="A2797" s="97" t="str">
        <f t="shared" si="43"/>
        <v>Prairie958VT3</v>
      </c>
      <c r="B2797" s="97" t="s">
        <v>2903</v>
      </c>
      <c r="C2797" s="97" t="s">
        <v>1077</v>
      </c>
      <c r="D2797" s="97" t="s">
        <v>1487</v>
      </c>
      <c r="E2797" s="18">
        <v>97</v>
      </c>
    </row>
    <row r="2798" spans="1:5" x14ac:dyDescent="0.15">
      <c r="A2798" s="97" t="str">
        <f t="shared" si="43"/>
        <v>Prairie988VT3</v>
      </c>
      <c r="B2798" s="97" t="s">
        <v>2903</v>
      </c>
      <c r="C2798" s="97" t="s">
        <v>40</v>
      </c>
      <c r="D2798" s="97" t="s">
        <v>1487</v>
      </c>
      <c r="E2798" s="18">
        <v>98</v>
      </c>
    </row>
    <row r="2799" spans="1:5" x14ac:dyDescent="0.15">
      <c r="A2799" s="97" t="str">
        <f t="shared" si="43"/>
        <v>Premium244RR</v>
      </c>
      <c r="B2799" s="97" t="s">
        <v>1078</v>
      </c>
      <c r="C2799" s="97" t="s">
        <v>1079</v>
      </c>
      <c r="D2799" s="97" t="s">
        <v>1786</v>
      </c>
      <c r="E2799" s="18">
        <v>111</v>
      </c>
    </row>
    <row r="2800" spans="1:5" x14ac:dyDescent="0.15">
      <c r="A2800" s="97" t="str">
        <f t="shared" si="43"/>
        <v>Premium246Bt</v>
      </c>
      <c r="B2800" s="97" t="s">
        <v>1078</v>
      </c>
      <c r="C2800" s="97" t="s">
        <v>1080</v>
      </c>
      <c r="D2800" s="97" t="s">
        <v>1492</v>
      </c>
      <c r="E2800" s="18">
        <v>113</v>
      </c>
    </row>
    <row r="2801" spans="1:5" x14ac:dyDescent="0.15">
      <c r="A2801" s="97" t="str">
        <f t="shared" si="43"/>
        <v>Premium246RR</v>
      </c>
      <c r="B2801" s="97" t="s">
        <v>1078</v>
      </c>
      <c r="C2801" s="97" t="s">
        <v>1081</v>
      </c>
      <c r="D2801" s="97" t="s">
        <v>1786</v>
      </c>
      <c r="E2801" s="18">
        <v>113</v>
      </c>
    </row>
    <row r="2802" spans="1:5" x14ac:dyDescent="0.15">
      <c r="A2802" s="97" t="str">
        <f t="shared" si="43"/>
        <v>Premium252RR</v>
      </c>
      <c r="B2802" s="97" t="s">
        <v>1078</v>
      </c>
      <c r="C2802" s="97" t="s">
        <v>1082</v>
      </c>
      <c r="D2802" s="97" t="s">
        <v>1786</v>
      </c>
      <c r="E2802" s="18">
        <v>113</v>
      </c>
    </row>
    <row r="2803" spans="1:5" x14ac:dyDescent="0.15">
      <c r="A2803" s="97" t="str">
        <f t="shared" si="43"/>
        <v>Producers6114VT3</v>
      </c>
      <c r="B2803" s="97" t="s">
        <v>1636</v>
      </c>
      <c r="C2803" s="97" t="s">
        <v>275</v>
      </c>
      <c r="D2803" s="97" t="s">
        <v>1487</v>
      </c>
      <c r="E2803" s="18">
        <v>101</v>
      </c>
    </row>
    <row r="2804" spans="1:5" x14ac:dyDescent="0.15">
      <c r="A2804" s="97" t="str">
        <f t="shared" si="43"/>
        <v>Producers6634VT3</v>
      </c>
      <c r="B2804" s="97" t="s">
        <v>1636</v>
      </c>
      <c r="C2804" s="97" t="s">
        <v>1083</v>
      </c>
      <c r="D2804" s="97" t="s">
        <v>1487</v>
      </c>
      <c r="E2804" s="18">
        <v>106</v>
      </c>
    </row>
    <row r="2805" spans="1:5" x14ac:dyDescent="0.15">
      <c r="A2805" s="97" t="str">
        <f t="shared" si="43"/>
        <v>Producers7077VT3</v>
      </c>
      <c r="B2805" s="97" t="s">
        <v>1636</v>
      </c>
      <c r="C2805" s="97" t="s">
        <v>1084</v>
      </c>
      <c r="D2805" s="97" t="s">
        <v>1487</v>
      </c>
      <c r="E2805" s="18">
        <v>110</v>
      </c>
    </row>
    <row r="2806" spans="1:5" x14ac:dyDescent="0.15">
      <c r="A2806" s="97" t="str">
        <f t="shared" si="43"/>
        <v>Producers7134VT3</v>
      </c>
      <c r="B2806" s="97" t="s">
        <v>1636</v>
      </c>
      <c r="C2806" s="97" t="s">
        <v>1085</v>
      </c>
      <c r="D2806" s="97" t="s">
        <v>1487</v>
      </c>
      <c r="E2806" s="18">
        <v>111</v>
      </c>
    </row>
    <row r="2807" spans="1:5" x14ac:dyDescent="0.15">
      <c r="A2807" s="97" t="str">
        <f t="shared" si="43"/>
        <v>Producers7252</v>
      </c>
      <c r="B2807" s="97" t="s">
        <v>1636</v>
      </c>
      <c r="C2807" s="97" t="s">
        <v>3254</v>
      </c>
      <c r="D2807" s="97" t="s">
        <v>1786</v>
      </c>
      <c r="E2807" s="18">
        <v>112</v>
      </c>
    </row>
    <row r="2808" spans="1:5" x14ac:dyDescent="0.15">
      <c r="A2808" s="97" t="str">
        <f t="shared" si="43"/>
        <v>Producers7254</v>
      </c>
      <c r="B2808" s="97" t="s">
        <v>1636</v>
      </c>
      <c r="C2808" s="97" t="s">
        <v>3255</v>
      </c>
      <c r="D2808" s="97" t="s">
        <v>1487</v>
      </c>
      <c r="E2808" s="18">
        <v>112</v>
      </c>
    </row>
    <row r="2809" spans="1:5" x14ac:dyDescent="0.15">
      <c r="A2809" s="97" t="str">
        <f t="shared" si="43"/>
        <v>Producers7323</v>
      </c>
      <c r="B2809" s="97" t="s">
        <v>1636</v>
      </c>
      <c r="C2809" s="97" t="s">
        <v>3256</v>
      </c>
      <c r="D2809" s="97" t="s">
        <v>1488</v>
      </c>
      <c r="E2809" s="18">
        <v>113</v>
      </c>
    </row>
    <row r="2810" spans="1:5" x14ac:dyDescent="0.15">
      <c r="A2810" s="97" t="str">
        <f t="shared" si="43"/>
        <v>Producers7325</v>
      </c>
      <c r="B2810" s="97" t="s">
        <v>1636</v>
      </c>
      <c r="C2810" s="97" t="s">
        <v>3257</v>
      </c>
      <c r="D2810" s="97" t="s">
        <v>1487</v>
      </c>
      <c r="E2810" s="18">
        <v>113</v>
      </c>
    </row>
    <row r="2811" spans="1:5" x14ac:dyDescent="0.15">
      <c r="A2811" s="97" t="str">
        <f t="shared" si="43"/>
        <v>Producers7328</v>
      </c>
      <c r="B2811" s="97" t="s">
        <v>1636</v>
      </c>
      <c r="C2811" s="97" t="s">
        <v>3258</v>
      </c>
      <c r="D2811" s="97" t="s">
        <v>1788</v>
      </c>
      <c r="E2811" s="18">
        <v>113</v>
      </c>
    </row>
    <row r="2812" spans="1:5" x14ac:dyDescent="0.15">
      <c r="A2812" s="97" t="str">
        <f t="shared" si="43"/>
        <v>Producers7329</v>
      </c>
      <c r="B2812" s="97" t="s">
        <v>1636</v>
      </c>
      <c r="C2812" s="97" t="s">
        <v>3259</v>
      </c>
      <c r="D2812" s="97" t="s">
        <v>1485</v>
      </c>
      <c r="E2812" s="18">
        <v>113</v>
      </c>
    </row>
    <row r="2813" spans="1:5" x14ac:dyDescent="0.15">
      <c r="A2813" s="97" t="str">
        <f t="shared" si="43"/>
        <v>Producers7390</v>
      </c>
      <c r="B2813" s="97" t="s">
        <v>1636</v>
      </c>
      <c r="C2813" s="97" t="s">
        <v>3260</v>
      </c>
      <c r="D2813" s="97" t="s">
        <v>2641</v>
      </c>
      <c r="E2813" s="18">
        <v>113</v>
      </c>
    </row>
    <row r="2814" spans="1:5" x14ac:dyDescent="0.15">
      <c r="A2814" s="97" t="str">
        <f t="shared" si="43"/>
        <v>Producers7392</v>
      </c>
      <c r="B2814" s="97" t="s">
        <v>1636</v>
      </c>
      <c r="C2814" s="97" t="s">
        <v>3261</v>
      </c>
      <c r="D2814" s="97" t="s">
        <v>1786</v>
      </c>
      <c r="E2814" s="18">
        <v>113</v>
      </c>
    </row>
    <row r="2815" spans="1:5" x14ac:dyDescent="0.15">
      <c r="A2815" s="97" t="str">
        <f t="shared" si="43"/>
        <v>Producers7394</v>
      </c>
      <c r="B2815" s="97" t="s">
        <v>1636</v>
      </c>
      <c r="C2815" s="97" t="s">
        <v>3262</v>
      </c>
      <c r="D2815" s="97" t="s">
        <v>1487</v>
      </c>
      <c r="E2815" s="18">
        <v>113</v>
      </c>
    </row>
    <row r="2816" spans="1:5" x14ac:dyDescent="0.15">
      <c r="A2816" s="97" t="str">
        <f t="shared" si="43"/>
        <v>Producers7484VT3</v>
      </c>
      <c r="B2816" s="97" t="s">
        <v>1636</v>
      </c>
      <c r="C2816" s="97" t="s">
        <v>1086</v>
      </c>
      <c r="D2816" s="97" t="s">
        <v>1487</v>
      </c>
      <c r="E2816" s="18">
        <v>114</v>
      </c>
    </row>
    <row r="2817" spans="1:5" x14ac:dyDescent="0.15">
      <c r="A2817" s="97" t="str">
        <f t="shared" si="43"/>
        <v>Producers7624</v>
      </c>
      <c r="B2817" s="97" t="s">
        <v>1636</v>
      </c>
      <c r="C2817" s="97" t="s">
        <v>3263</v>
      </c>
      <c r="D2817" s="97" t="s">
        <v>1487</v>
      </c>
      <c r="E2817" s="18">
        <v>116</v>
      </c>
    </row>
    <row r="2818" spans="1:5" x14ac:dyDescent="0.15">
      <c r="A2818" s="97" t="str">
        <f t="shared" ref="A2818:A2881" si="44">B2818&amp;C2818</f>
        <v>Quality Plus3112VT3 CK</v>
      </c>
      <c r="B2818" s="97" t="s">
        <v>1087</v>
      </c>
      <c r="C2818" s="97" t="s">
        <v>1088</v>
      </c>
      <c r="D2818" s="97" t="s">
        <v>1487</v>
      </c>
      <c r="E2818" s="18">
        <v>112</v>
      </c>
    </row>
    <row r="2819" spans="1:5" x14ac:dyDescent="0.15">
      <c r="A2819" s="97" t="str">
        <f t="shared" si="44"/>
        <v>Renk616VT3</v>
      </c>
      <c r="B2819" s="97" t="s">
        <v>1512</v>
      </c>
      <c r="C2819" s="97" t="s">
        <v>2708</v>
      </c>
      <c r="D2819" s="97" t="s">
        <v>1487</v>
      </c>
      <c r="E2819" s="18">
        <v>101</v>
      </c>
    </row>
    <row r="2820" spans="1:5" x14ac:dyDescent="0.15">
      <c r="A2820" s="97" t="str">
        <f t="shared" si="44"/>
        <v>Renk670RR</v>
      </c>
      <c r="B2820" s="97" t="s">
        <v>1512</v>
      </c>
      <c r="C2820" s="97" t="s">
        <v>430</v>
      </c>
      <c r="D2820" s="97" t="s">
        <v>1786</v>
      </c>
      <c r="E2820" s="18">
        <v>102</v>
      </c>
    </row>
    <row r="2821" spans="1:5" x14ac:dyDescent="0.15">
      <c r="A2821" s="97" t="str">
        <f t="shared" si="44"/>
        <v>Renk670RRYGCB</v>
      </c>
      <c r="B2821" s="97" t="s">
        <v>1512</v>
      </c>
      <c r="C2821" s="97" t="s">
        <v>431</v>
      </c>
      <c r="D2821" s="97" t="s">
        <v>1488</v>
      </c>
      <c r="E2821" s="18">
        <v>103</v>
      </c>
    </row>
    <row r="2822" spans="1:5" x14ac:dyDescent="0.15">
      <c r="A2822" s="97" t="str">
        <f t="shared" si="44"/>
        <v>Renk670VT3</v>
      </c>
      <c r="B2822" s="97" t="s">
        <v>1512</v>
      </c>
      <c r="C2822" s="97" t="s">
        <v>432</v>
      </c>
      <c r="D2822" s="97" t="s">
        <v>1487</v>
      </c>
      <c r="E2822" s="18">
        <v>103</v>
      </c>
    </row>
    <row r="2823" spans="1:5" x14ac:dyDescent="0.15">
      <c r="A2823" s="97" t="str">
        <f t="shared" si="44"/>
        <v>Renk686VT3</v>
      </c>
      <c r="B2823" s="97" t="s">
        <v>1512</v>
      </c>
      <c r="C2823" s="97" t="s">
        <v>2458</v>
      </c>
      <c r="D2823" s="97" t="s">
        <v>1487</v>
      </c>
      <c r="E2823" s="18">
        <v>103</v>
      </c>
    </row>
    <row r="2824" spans="1:5" x14ac:dyDescent="0.15">
      <c r="A2824" s="97" t="str">
        <f t="shared" si="44"/>
        <v>Renk692CBLLRW</v>
      </c>
      <c r="B2824" s="97" t="s">
        <v>1512</v>
      </c>
      <c r="C2824" s="97" t="s">
        <v>433</v>
      </c>
      <c r="D2824" s="97" t="s">
        <v>1792</v>
      </c>
      <c r="E2824" s="18">
        <v>105</v>
      </c>
    </row>
    <row r="2825" spans="1:5" x14ac:dyDescent="0.15">
      <c r="A2825" s="97" t="str">
        <f t="shared" si="44"/>
        <v>Renk692NonGMO</v>
      </c>
      <c r="B2825" s="97" t="s">
        <v>1512</v>
      </c>
      <c r="C2825" s="97" t="s">
        <v>434</v>
      </c>
      <c r="D2825" s="97" t="s">
        <v>2641</v>
      </c>
      <c r="E2825" s="18">
        <v>105</v>
      </c>
    </row>
    <row r="2826" spans="1:5" x14ac:dyDescent="0.15">
      <c r="A2826" s="97" t="str">
        <f t="shared" si="44"/>
        <v>Renk698RR</v>
      </c>
      <c r="B2826" s="97" t="s">
        <v>1512</v>
      </c>
      <c r="C2826" s="97" t="s">
        <v>435</v>
      </c>
      <c r="D2826" s="97" t="s">
        <v>1786</v>
      </c>
      <c r="E2826" s="18">
        <v>104</v>
      </c>
    </row>
    <row r="2827" spans="1:5" x14ac:dyDescent="0.15">
      <c r="A2827" s="97" t="str">
        <f t="shared" si="44"/>
        <v>Renk698VT3</v>
      </c>
      <c r="B2827" s="97" t="s">
        <v>1512</v>
      </c>
      <c r="C2827" s="97" t="s">
        <v>436</v>
      </c>
      <c r="D2827" s="97" t="s">
        <v>1487</v>
      </c>
      <c r="E2827" s="18">
        <v>105</v>
      </c>
    </row>
    <row r="2828" spans="1:5" x14ac:dyDescent="0.15">
      <c r="A2828" s="97" t="str">
        <f t="shared" si="44"/>
        <v>Renk719VT3</v>
      </c>
      <c r="B2828" s="97" t="s">
        <v>1512</v>
      </c>
      <c r="C2828" s="97" t="s">
        <v>1089</v>
      </c>
      <c r="D2828" s="97" t="s">
        <v>1487</v>
      </c>
      <c r="E2828" s="18">
        <v>107</v>
      </c>
    </row>
    <row r="2829" spans="1:5" x14ac:dyDescent="0.15">
      <c r="A2829" s="97" t="str">
        <f t="shared" si="44"/>
        <v>Renk760VT3</v>
      </c>
      <c r="B2829" s="97" t="s">
        <v>1512</v>
      </c>
      <c r="C2829" s="97" t="s">
        <v>1090</v>
      </c>
      <c r="D2829" s="97" t="s">
        <v>1487</v>
      </c>
      <c r="E2829" s="18">
        <v>106</v>
      </c>
    </row>
    <row r="2830" spans="1:5" x14ac:dyDescent="0.15">
      <c r="A2830" s="97" t="str">
        <f t="shared" si="44"/>
        <v>Renk822VT3</v>
      </c>
      <c r="B2830" s="97" t="s">
        <v>1512</v>
      </c>
      <c r="C2830" s="97" t="s">
        <v>1091</v>
      </c>
      <c r="D2830" s="97" t="s">
        <v>1487</v>
      </c>
      <c r="E2830" s="18">
        <v>110</v>
      </c>
    </row>
    <row r="2831" spans="1:5" x14ac:dyDescent="0.15">
      <c r="A2831" s="97" t="str">
        <f t="shared" si="44"/>
        <v>Renk844VT3</v>
      </c>
      <c r="B2831" s="97" t="s">
        <v>1512</v>
      </c>
      <c r="C2831" s="97" t="s">
        <v>1092</v>
      </c>
      <c r="D2831" s="97" t="s">
        <v>1487</v>
      </c>
      <c r="E2831" s="18">
        <v>112</v>
      </c>
    </row>
    <row r="2832" spans="1:5" x14ac:dyDescent="0.15">
      <c r="A2832" s="97" t="str">
        <f t="shared" si="44"/>
        <v>Renze1219VT3</v>
      </c>
      <c r="B2832" s="97" t="s">
        <v>3056</v>
      </c>
      <c r="C2832" s="97" t="s">
        <v>437</v>
      </c>
      <c r="D2832" s="97" t="s">
        <v>1487</v>
      </c>
      <c r="E2832" s="18">
        <v>105</v>
      </c>
    </row>
    <row r="2833" spans="1:5" x14ac:dyDescent="0.15">
      <c r="A2833" s="97" t="str">
        <f t="shared" si="44"/>
        <v>Renze1328VT3</v>
      </c>
      <c r="B2833" s="97" t="s">
        <v>3056</v>
      </c>
      <c r="C2833" s="97" t="s">
        <v>1511</v>
      </c>
      <c r="D2833" s="97" t="s">
        <v>1487</v>
      </c>
      <c r="E2833" s="18">
        <v>111</v>
      </c>
    </row>
    <row r="2834" spans="1:5" x14ac:dyDescent="0.15">
      <c r="A2834" s="97" t="str">
        <f t="shared" si="44"/>
        <v>Renze1328VT3 CK</v>
      </c>
      <c r="B2834" s="97" t="s">
        <v>3056</v>
      </c>
      <c r="C2834" s="97" t="s">
        <v>1093</v>
      </c>
      <c r="D2834" s="97" t="s">
        <v>1487</v>
      </c>
      <c r="E2834" s="18">
        <v>111</v>
      </c>
    </row>
    <row r="2835" spans="1:5" x14ac:dyDescent="0.15">
      <c r="A2835" s="97" t="str">
        <f t="shared" si="44"/>
        <v>Renze1357VT3</v>
      </c>
      <c r="B2835" s="97" t="s">
        <v>3056</v>
      </c>
      <c r="C2835" s="97" t="s">
        <v>1510</v>
      </c>
      <c r="D2835" s="97" t="s">
        <v>1487</v>
      </c>
      <c r="E2835" s="18">
        <v>111</v>
      </c>
    </row>
    <row r="2836" spans="1:5" x14ac:dyDescent="0.15">
      <c r="A2836" s="97" t="str">
        <f t="shared" si="44"/>
        <v>Renze1386VT3</v>
      </c>
      <c r="B2836" s="97" t="s">
        <v>3056</v>
      </c>
      <c r="C2836" s="97" t="s">
        <v>1509</v>
      </c>
      <c r="D2836" s="97" t="s">
        <v>1487</v>
      </c>
      <c r="E2836" s="18">
        <v>115</v>
      </c>
    </row>
    <row r="2837" spans="1:5" x14ac:dyDescent="0.15">
      <c r="A2837" s="97" t="str">
        <f t="shared" si="44"/>
        <v>Renze1386YGPL/RR2</v>
      </c>
      <c r="B2837" s="97" t="s">
        <v>3056</v>
      </c>
      <c r="C2837" s="97" t="s">
        <v>1508</v>
      </c>
      <c r="D2837" s="97" t="s">
        <v>1486</v>
      </c>
      <c r="E2837" s="18">
        <v>115</v>
      </c>
    </row>
    <row r="2838" spans="1:5" x14ac:dyDescent="0.15">
      <c r="A2838" s="97" t="str">
        <f t="shared" si="44"/>
        <v>Renze1406VT3</v>
      </c>
      <c r="B2838" s="97" t="s">
        <v>3056</v>
      </c>
      <c r="C2838" s="97" t="s">
        <v>438</v>
      </c>
      <c r="D2838" s="97" t="s">
        <v>1487</v>
      </c>
      <c r="E2838" s="18">
        <v>114</v>
      </c>
    </row>
    <row r="2839" spans="1:5" x14ac:dyDescent="0.15">
      <c r="A2839" s="97" t="str">
        <f t="shared" si="44"/>
        <v>Renze6406</v>
      </c>
      <c r="B2839" s="97" t="s">
        <v>3056</v>
      </c>
      <c r="C2839" s="97" t="s">
        <v>439</v>
      </c>
      <c r="D2839" s="97" t="s">
        <v>2641</v>
      </c>
      <c r="E2839" s="18">
        <v>114</v>
      </c>
    </row>
    <row r="2840" spans="1:5" x14ac:dyDescent="0.15">
      <c r="A2840" s="97" t="str">
        <f t="shared" si="44"/>
        <v>Renze7219RR2</v>
      </c>
      <c r="B2840" s="97" t="s">
        <v>3056</v>
      </c>
      <c r="C2840" s="97" t="s">
        <v>440</v>
      </c>
      <c r="D2840" s="97" t="s">
        <v>1786</v>
      </c>
      <c r="E2840" s="18">
        <v>105</v>
      </c>
    </row>
    <row r="2841" spans="1:5" x14ac:dyDescent="0.15">
      <c r="A2841" s="97" t="str">
        <f t="shared" si="44"/>
        <v>Renze7328RR2</v>
      </c>
      <c r="B2841" s="97" t="s">
        <v>3056</v>
      </c>
      <c r="C2841" s="97" t="s">
        <v>1507</v>
      </c>
      <c r="D2841" s="97" t="s">
        <v>1786</v>
      </c>
      <c r="E2841" s="18">
        <v>111</v>
      </c>
    </row>
    <row r="2842" spans="1:5" x14ac:dyDescent="0.15">
      <c r="A2842" s="97" t="str">
        <f t="shared" si="44"/>
        <v>Renze8386YGCB</v>
      </c>
      <c r="B2842" s="97" t="s">
        <v>3056</v>
      </c>
      <c r="C2842" s="97" t="s">
        <v>1506</v>
      </c>
      <c r="D2842" s="97" t="s">
        <v>1492</v>
      </c>
      <c r="E2842" s="18">
        <v>115</v>
      </c>
    </row>
    <row r="2843" spans="1:5" x14ac:dyDescent="0.15">
      <c r="A2843" s="97" t="str">
        <f t="shared" si="44"/>
        <v>Renze9328YGCB/RR2</v>
      </c>
      <c r="B2843" s="97" t="s">
        <v>3056</v>
      </c>
      <c r="C2843" s="97" t="s">
        <v>2750</v>
      </c>
      <c r="D2843" s="97" t="s">
        <v>1488</v>
      </c>
      <c r="E2843" s="18">
        <v>111</v>
      </c>
    </row>
    <row r="2844" spans="1:5" x14ac:dyDescent="0.15">
      <c r="A2844" s="97" t="str">
        <f t="shared" si="44"/>
        <v>Renze9386YGCB/RR2</v>
      </c>
      <c r="B2844" s="97" t="s">
        <v>3056</v>
      </c>
      <c r="C2844" s="97" t="s">
        <v>2749</v>
      </c>
      <c r="D2844" s="97" t="s">
        <v>1488</v>
      </c>
      <c r="E2844" s="18">
        <v>115</v>
      </c>
    </row>
    <row r="2845" spans="1:5" x14ac:dyDescent="0.15">
      <c r="A2845" s="97" t="str">
        <f t="shared" si="44"/>
        <v>Renze9406YGCB/RR2</v>
      </c>
      <c r="B2845" s="97" t="s">
        <v>3056</v>
      </c>
      <c r="C2845" s="97" t="s">
        <v>441</v>
      </c>
      <c r="D2845" s="97" t="s">
        <v>1488</v>
      </c>
      <c r="E2845" s="18">
        <v>114</v>
      </c>
    </row>
    <row r="2846" spans="1:5" x14ac:dyDescent="0.15">
      <c r="A2846" s="97" t="str">
        <f t="shared" si="44"/>
        <v>Roeschley384VT3</v>
      </c>
      <c r="B2846" s="97" t="s">
        <v>3055</v>
      </c>
      <c r="C2846" s="97" t="s">
        <v>1094</v>
      </c>
      <c r="D2846" s="97" t="s">
        <v>1487</v>
      </c>
      <c r="E2846" s="18">
        <v>110</v>
      </c>
    </row>
    <row r="2847" spans="1:5" x14ac:dyDescent="0.15">
      <c r="A2847" s="97" t="str">
        <f t="shared" si="44"/>
        <v>Roeschley523VT3</v>
      </c>
      <c r="B2847" s="97" t="s">
        <v>3055</v>
      </c>
      <c r="C2847" s="97" t="s">
        <v>1095</v>
      </c>
      <c r="D2847" s="97" t="s">
        <v>1487</v>
      </c>
      <c r="E2847" s="18">
        <v>112</v>
      </c>
    </row>
    <row r="2848" spans="1:5" x14ac:dyDescent="0.15">
      <c r="A2848" s="97" t="str">
        <f t="shared" si="44"/>
        <v>Sieben8T468VT3</v>
      </c>
      <c r="B2848" s="97" t="s">
        <v>2460</v>
      </c>
      <c r="C2848" s="97" t="s">
        <v>253</v>
      </c>
      <c r="D2848" s="97" t="s">
        <v>1487</v>
      </c>
      <c r="E2848" s="18">
        <v>113</v>
      </c>
    </row>
    <row r="2849" spans="1:5" x14ac:dyDescent="0.15">
      <c r="A2849" s="97" t="str">
        <f t="shared" si="44"/>
        <v>Specialty4944VT3</v>
      </c>
      <c r="B2849" s="97" t="s">
        <v>2456</v>
      </c>
      <c r="C2849" s="97" t="s">
        <v>1559</v>
      </c>
      <c r="D2849" s="97" t="s">
        <v>1487</v>
      </c>
      <c r="E2849" s="18">
        <v>108</v>
      </c>
    </row>
    <row r="2850" spans="1:5" x14ac:dyDescent="0.15">
      <c r="A2850" s="97" t="str">
        <f t="shared" si="44"/>
        <v>Specialty4969VT3</v>
      </c>
      <c r="B2850" s="97" t="s">
        <v>2456</v>
      </c>
      <c r="C2850" s="97" t="s">
        <v>1096</v>
      </c>
      <c r="D2850" s="97" t="s">
        <v>1487</v>
      </c>
      <c r="E2850" s="18">
        <v>110</v>
      </c>
    </row>
    <row r="2851" spans="1:5" x14ac:dyDescent="0.15">
      <c r="A2851" s="97" t="str">
        <f t="shared" si="44"/>
        <v>Specialty6333VT3</v>
      </c>
      <c r="B2851" s="97" t="s">
        <v>2456</v>
      </c>
      <c r="C2851" s="97" t="s">
        <v>2517</v>
      </c>
      <c r="D2851" s="97" t="s">
        <v>1487</v>
      </c>
      <c r="E2851" s="18">
        <v>112</v>
      </c>
    </row>
    <row r="2852" spans="1:5" x14ac:dyDescent="0.15">
      <c r="A2852" s="97" t="str">
        <f t="shared" si="44"/>
        <v>Specialty6946VT3</v>
      </c>
      <c r="B2852" s="97" t="s">
        <v>2456</v>
      </c>
      <c r="C2852" s="97" t="s">
        <v>1097</v>
      </c>
      <c r="D2852" s="97" t="s">
        <v>1487</v>
      </c>
      <c r="E2852" s="18">
        <v>112</v>
      </c>
    </row>
    <row r="2853" spans="1:5" x14ac:dyDescent="0.15">
      <c r="A2853" s="97" t="str">
        <f t="shared" si="44"/>
        <v>Specialty6993VT3</v>
      </c>
      <c r="B2853" s="97" t="s">
        <v>2456</v>
      </c>
      <c r="C2853" s="97" t="s">
        <v>2518</v>
      </c>
      <c r="D2853" s="97" t="s">
        <v>1487</v>
      </c>
      <c r="E2853" s="18">
        <v>113</v>
      </c>
    </row>
    <row r="2854" spans="1:5" x14ac:dyDescent="0.15">
      <c r="A2854" s="97" t="str">
        <f t="shared" si="44"/>
        <v>Stewart518</v>
      </c>
      <c r="B2854" s="97" t="s">
        <v>1773</v>
      </c>
      <c r="C2854" s="97" t="s">
        <v>2453</v>
      </c>
      <c r="D2854" s="97" t="s">
        <v>2641</v>
      </c>
      <c r="E2854" s="18">
        <v>110</v>
      </c>
    </row>
    <row r="2855" spans="1:5" x14ac:dyDescent="0.15">
      <c r="A2855" s="97" t="str">
        <f t="shared" si="44"/>
        <v>Stewart588</v>
      </c>
      <c r="B2855" s="97" t="s">
        <v>1773</v>
      </c>
      <c r="C2855" s="97" t="s">
        <v>2454</v>
      </c>
      <c r="D2855" s="97" t="s">
        <v>2641</v>
      </c>
      <c r="E2855" s="18">
        <v>112</v>
      </c>
    </row>
    <row r="2856" spans="1:5" x14ac:dyDescent="0.15">
      <c r="A2856" s="97" t="str">
        <f t="shared" si="44"/>
        <v>Stewart602</v>
      </c>
      <c r="B2856" s="97" t="s">
        <v>1773</v>
      </c>
      <c r="C2856" s="97" t="s">
        <v>2455</v>
      </c>
      <c r="D2856" s="97" t="s">
        <v>2641</v>
      </c>
      <c r="E2856" s="18">
        <v>113</v>
      </c>
    </row>
    <row r="2857" spans="1:5" x14ac:dyDescent="0.15">
      <c r="A2857" s="97" t="str">
        <f t="shared" si="44"/>
        <v>Stewart7B286</v>
      </c>
      <c r="B2857" s="97" t="s">
        <v>1773</v>
      </c>
      <c r="C2857" s="97" t="s">
        <v>1098</v>
      </c>
      <c r="D2857" s="97" t="s">
        <v>1492</v>
      </c>
      <c r="E2857" s="18">
        <v>110</v>
      </c>
    </row>
    <row r="2858" spans="1:5" x14ac:dyDescent="0.15">
      <c r="A2858" s="97" t="str">
        <f t="shared" si="44"/>
        <v>Stewart7B359</v>
      </c>
      <c r="B2858" s="97" t="s">
        <v>1773</v>
      </c>
      <c r="C2858" s="97" t="s">
        <v>1099</v>
      </c>
      <c r="D2858" s="97" t="s">
        <v>1492</v>
      </c>
      <c r="E2858" s="18">
        <v>110</v>
      </c>
    </row>
    <row r="2859" spans="1:5" x14ac:dyDescent="0.15">
      <c r="A2859" s="97" t="str">
        <f t="shared" si="44"/>
        <v>Stewart7B631</v>
      </c>
      <c r="B2859" s="97" t="s">
        <v>1773</v>
      </c>
      <c r="C2859" s="97" t="s">
        <v>1100</v>
      </c>
      <c r="D2859" s="97" t="s">
        <v>1492</v>
      </c>
      <c r="E2859" s="18">
        <v>111</v>
      </c>
    </row>
    <row r="2860" spans="1:5" x14ac:dyDescent="0.15">
      <c r="A2860" s="97" t="str">
        <f t="shared" si="44"/>
        <v>Stewart7B631</v>
      </c>
      <c r="B2860" s="97" t="s">
        <v>1773</v>
      </c>
      <c r="C2860" s="97" t="s">
        <v>1100</v>
      </c>
      <c r="D2860" s="97" t="s">
        <v>1492</v>
      </c>
      <c r="E2860" s="18">
        <v>111</v>
      </c>
    </row>
    <row r="2861" spans="1:5" x14ac:dyDescent="0.15">
      <c r="A2861" s="97" t="str">
        <f t="shared" si="44"/>
        <v>Stewart7K285</v>
      </c>
      <c r="B2861" s="97" t="s">
        <v>1773</v>
      </c>
      <c r="C2861" s="97" t="s">
        <v>2449</v>
      </c>
      <c r="D2861" s="97" t="s">
        <v>1486</v>
      </c>
      <c r="E2861" s="18">
        <v>110</v>
      </c>
    </row>
    <row r="2862" spans="1:5" x14ac:dyDescent="0.15">
      <c r="A2862" s="97" t="str">
        <f t="shared" si="44"/>
        <v>Stewart7K456</v>
      </c>
      <c r="B2862" s="97" t="s">
        <v>1773</v>
      </c>
      <c r="C2862" s="97" t="s">
        <v>1782</v>
      </c>
      <c r="D2862" s="97" t="s">
        <v>1486</v>
      </c>
      <c r="E2862" s="18">
        <v>110</v>
      </c>
    </row>
    <row r="2863" spans="1:5" x14ac:dyDescent="0.15">
      <c r="A2863" s="97" t="str">
        <f t="shared" si="44"/>
        <v>Stewart7K456</v>
      </c>
      <c r="B2863" s="97" t="s">
        <v>1773</v>
      </c>
      <c r="C2863" s="97" t="s">
        <v>1782</v>
      </c>
      <c r="D2863" s="97" t="s">
        <v>1486</v>
      </c>
      <c r="E2863" s="18">
        <v>110</v>
      </c>
    </row>
    <row r="2864" spans="1:5" x14ac:dyDescent="0.15">
      <c r="A2864" s="97" t="str">
        <f t="shared" si="44"/>
        <v>Stewart7K456</v>
      </c>
      <c r="B2864" s="97" t="s">
        <v>1773</v>
      </c>
      <c r="C2864" s="97" t="s">
        <v>1782</v>
      </c>
      <c r="D2864" s="97" t="s">
        <v>1486</v>
      </c>
      <c r="E2864" s="18">
        <v>110</v>
      </c>
    </row>
    <row r="2865" spans="1:5" x14ac:dyDescent="0.15">
      <c r="A2865" s="97" t="str">
        <f t="shared" si="44"/>
        <v>Stewart7N352</v>
      </c>
      <c r="B2865" s="97" t="s">
        <v>1773</v>
      </c>
      <c r="C2865" s="97" t="s">
        <v>1780</v>
      </c>
      <c r="D2865" s="97" t="s">
        <v>1488</v>
      </c>
      <c r="E2865" s="18">
        <v>110</v>
      </c>
    </row>
    <row r="2866" spans="1:5" x14ac:dyDescent="0.15">
      <c r="A2866" s="97" t="str">
        <f t="shared" si="44"/>
        <v>Stewart7P632</v>
      </c>
      <c r="B2866" s="97" t="s">
        <v>1773</v>
      </c>
      <c r="C2866" s="97" t="s">
        <v>1101</v>
      </c>
      <c r="D2866" s="97" t="s">
        <v>1492</v>
      </c>
      <c r="E2866" s="18">
        <v>111</v>
      </c>
    </row>
    <row r="2867" spans="1:5" x14ac:dyDescent="0.15">
      <c r="A2867" s="97" t="str">
        <f t="shared" si="44"/>
        <v>Stewart7R848</v>
      </c>
      <c r="B2867" s="97" t="s">
        <v>1773</v>
      </c>
      <c r="C2867" s="97" t="s">
        <v>2451</v>
      </c>
      <c r="D2867" s="97" t="s">
        <v>1786</v>
      </c>
      <c r="E2867" s="18">
        <v>110</v>
      </c>
    </row>
    <row r="2868" spans="1:5" x14ac:dyDescent="0.15">
      <c r="A2868" s="97" t="str">
        <f t="shared" si="44"/>
        <v>Stewart7T231</v>
      </c>
      <c r="B2868" s="97" t="s">
        <v>1773</v>
      </c>
      <c r="C2868" s="97" t="s">
        <v>2289</v>
      </c>
      <c r="D2868" s="97" t="s">
        <v>1487</v>
      </c>
      <c r="E2868" s="18">
        <v>110</v>
      </c>
    </row>
    <row r="2869" spans="1:5" x14ac:dyDescent="0.15">
      <c r="A2869" s="97" t="str">
        <f t="shared" si="44"/>
        <v>Stewart7T630</v>
      </c>
      <c r="B2869" s="97" t="s">
        <v>1773</v>
      </c>
      <c r="C2869" s="97" t="s">
        <v>2290</v>
      </c>
      <c r="D2869" s="97" t="s">
        <v>1487</v>
      </c>
      <c r="E2869" s="18">
        <v>111</v>
      </c>
    </row>
    <row r="2870" spans="1:5" x14ac:dyDescent="0.15">
      <c r="A2870" s="97" t="str">
        <f t="shared" si="44"/>
        <v>Stewart8K266</v>
      </c>
      <c r="B2870" s="97" t="s">
        <v>1773</v>
      </c>
      <c r="C2870" s="97" t="s">
        <v>2450</v>
      </c>
      <c r="D2870" s="97" t="s">
        <v>1486</v>
      </c>
      <c r="E2870" s="18">
        <v>112</v>
      </c>
    </row>
    <row r="2871" spans="1:5" x14ac:dyDescent="0.15">
      <c r="A2871" s="97" t="str">
        <f t="shared" si="44"/>
        <v>Stewart8K339</v>
      </c>
      <c r="B2871" s="97" t="s">
        <v>1773</v>
      </c>
      <c r="C2871" s="97" t="s">
        <v>1775</v>
      </c>
      <c r="D2871" s="97" t="s">
        <v>1486</v>
      </c>
      <c r="E2871" s="18">
        <v>113</v>
      </c>
    </row>
    <row r="2872" spans="1:5" x14ac:dyDescent="0.15">
      <c r="A2872" s="97" t="str">
        <f t="shared" si="44"/>
        <v>Stewart8N206</v>
      </c>
      <c r="B2872" s="97" t="s">
        <v>1773</v>
      </c>
      <c r="C2872" s="97" t="s">
        <v>1776</v>
      </c>
      <c r="D2872" s="97" t="s">
        <v>1488</v>
      </c>
      <c r="E2872" s="18">
        <v>113</v>
      </c>
    </row>
    <row r="2873" spans="1:5" x14ac:dyDescent="0.15">
      <c r="A2873" s="97" t="str">
        <f t="shared" si="44"/>
        <v>Stewart8N734</v>
      </c>
      <c r="B2873" s="97" t="s">
        <v>1773</v>
      </c>
      <c r="C2873" s="97" t="s">
        <v>1781</v>
      </c>
      <c r="D2873" s="97" t="s">
        <v>1488</v>
      </c>
      <c r="E2873" s="18">
        <v>112</v>
      </c>
    </row>
    <row r="2874" spans="1:5" x14ac:dyDescent="0.15">
      <c r="A2874" s="97" t="str">
        <f t="shared" si="44"/>
        <v>Stewart8P757</v>
      </c>
      <c r="B2874" s="97" t="s">
        <v>1773</v>
      </c>
      <c r="C2874" s="97" t="s">
        <v>1102</v>
      </c>
      <c r="D2874" s="97" t="s">
        <v>1484</v>
      </c>
      <c r="E2874" s="18">
        <v>112</v>
      </c>
    </row>
    <row r="2875" spans="1:5" x14ac:dyDescent="0.15">
      <c r="A2875" s="97" t="str">
        <f t="shared" si="44"/>
        <v>Stewart8R403</v>
      </c>
      <c r="B2875" s="97" t="s">
        <v>1773</v>
      </c>
      <c r="C2875" s="97" t="s">
        <v>1779</v>
      </c>
      <c r="D2875" s="97" t="s">
        <v>1786</v>
      </c>
      <c r="E2875" s="18">
        <v>112</v>
      </c>
    </row>
    <row r="2876" spans="1:5" x14ac:dyDescent="0.15">
      <c r="A2876" s="97" t="str">
        <f t="shared" si="44"/>
        <v>Stewart8R439</v>
      </c>
      <c r="B2876" s="97" t="s">
        <v>1773</v>
      </c>
      <c r="C2876" s="97" t="s">
        <v>2452</v>
      </c>
      <c r="D2876" s="97" t="s">
        <v>1786</v>
      </c>
      <c r="E2876" s="18">
        <v>113</v>
      </c>
    </row>
    <row r="2877" spans="1:5" x14ac:dyDescent="0.15">
      <c r="A2877" s="97" t="str">
        <f t="shared" si="44"/>
        <v>Stewart8T266</v>
      </c>
      <c r="B2877" s="97" t="s">
        <v>1773</v>
      </c>
      <c r="C2877" s="97" t="s">
        <v>2291</v>
      </c>
      <c r="D2877" s="97" t="s">
        <v>1487</v>
      </c>
      <c r="E2877" s="18">
        <v>112</v>
      </c>
    </row>
    <row r="2878" spans="1:5" x14ac:dyDescent="0.15">
      <c r="A2878" s="97" t="str">
        <f t="shared" si="44"/>
        <v>Stewart8T266</v>
      </c>
      <c r="B2878" s="97" t="s">
        <v>1773</v>
      </c>
      <c r="C2878" s="97" t="s">
        <v>2291</v>
      </c>
      <c r="D2878" s="97" t="s">
        <v>1487</v>
      </c>
      <c r="E2878" s="18">
        <v>112</v>
      </c>
    </row>
    <row r="2879" spans="1:5" x14ac:dyDescent="0.15">
      <c r="A2879" s="97" t="str">
        <f t="shared" si="44"/>
        <v>Stewart8T339</v>
      </c>
      <c r="B2879" s="97" t="s">
        <v>1773</v>
      </c>
      <c r="C2879" s="97" t="s">
        <v>2292</v>
      </c>
      <c r="D2879" s="97" t="s">
        <v>1487</v>
      </c>
      <c r="E2879" s="18">
        <v>113</v>
      </c>
    </row>
    <row r="2880" spans="1:5" x14ac:dyDescent="0.15">
      <c r="A2880" s="97" t="str">
        <f t="shared" si="44"/>
        <v>Stewart8T339</v>
      </c>
      <c r="B2880" s="97" t="s">
        <v>1773</v>
      </c>
      <c r="C2880" s="97" t="s">
        <v>2292</v>
      </c>
      <c r="D2880" s="97" t="s">
        <v>1487</v>
      </c>
      <c r="E2880" s="18">
        <v>113</v>
      </c>
    </row>
    <row r="2881" spans="1:5" x14ac:dyDescent="0.15">
      <c r="A2881" s="97" t="str">
        <f t="shared" si="44"/>
        <v>Stewart8T339</v>
      </c>
      <c r="B2881" s="97" t="s">
        <v>1773</v>
      </c>
      <c r="C2881" s="97" t="s">
        <v>2292</v>
      </c>
      <c r="D2881" s="97" t="s">
        <v>1487</v>
      </c>
      <c r="E2881" s="18">
        <v>113</v>
      </c>
    </row>
    <row r="2882" spans="1:5" x14ac:dyDescent="0.15">
      <c r="A2882" s="97" t="str">
        <f t="shared" ref="A2882:A2945" si="45">B2882&amp;C2882</f>
        <v>Stewart8T775</v>
      </c>
      <c r="B2882" s="97" t="s">
        <v>1773</v>
      </c>
      <c r="C2882" s="97" t="s">
        <v>1103</v>
      </c>
      <c r="D2882" s="97" t="s">
        <v>1487</v>
      </c>
      <c r="E2882" s="18">
        <v>112</v>
      </c>
    </row>
    <row r="2883" spans="1:5" x14ac:dyDescent="0.15">
      <c r="A2883" s="97" t="str">
        <f t="shared" si="45"/>
        <v>Steyer1152VT3</v>
      </c>
      <c r="B2883" s="97" t="s">
        <v>1104</v>
      </c>
      <c r="C2883" s="97" t="s">
        <v>1105</v>
      </c>
      <c r="D2883" s="97" t="s">
        <v>1487</v>
      </c>
      <c r="E2883" s="18">
        <v>115</v>
      </c>
    </row>
    <row r="2884" spans="1:5" x14ac:dyDescent="0.15">
      <c r="A2884" s="97" t="str">
        <f t="shared" si="45"/>
        <v>STEYER1713</v>
      </c>
      <c r="B2884" s="97" t="s">
        <v>1106</v>
      </c>
      <c r="C2884" s="97" t="s">
        <v>1107</v>
      </c>
      <c r="D2884" s="97" t="s">
        <v>2641</v>
      </c>
      <c r="E2884" s="18">
        <v>114</v>
      </c>
    </row>
    <row r="2885" spans="1:5" x14ac:dyDescent="0.15">
      <c r="A2885" s="97" t="str">
        <f t="shared" si="45"/>
        <v>STEYER1714</v>
      </c>
      <c r="B2885" s="97" t="s">
        <v>1106</v>
      </c>
      <c r="C2885" s="97" t="s">
        <v>1108</v>
      </c>
      <c r="D2885" s="97" t="s">
        <v>2641</v>
      </c>
      <c r="E2885" s="18">
        <v>113</v>
      </c>
    </row>
    <row r="2886" spans="1:5" x14ac:dyDescent="0.15">
      <c r="A2886" s="97" t="str">
        <f t="shared" si="45"/>
        <v>STEYER1863</v>
      </c>
      <c r="B2886" s="97" t="s">
        <v>1106</v>
      </c>
      <c r="C2886" s="97" t="s">
        <v>1109</v>
      </c>
      <c r="D2886" s="97" t="s">
        <v>2641</v>
      </c>
      <c r="E2886" s="18">
        <v>118</v>
      </c>
    </row>
    <row r="2887" spans="1:5" x14ac:dyDescent="0.15">
      <c r="A2887" s="97" t="str">
        <f t="shared" si="45"/>
        <v>STEYER3030</v>
      </c>
      <c r="B2887" s="97" t="s">
        <v>1106</v>
      </c>
      <c r="C2887" s="97" t="s">
        <v>1110</v>
      </c>
      <c r="D2887" s="97" t="s">
        <v>2641</v>
      </c>
      <c r="E2887" s="18">
        <v>118</v>
      </c>
    </row>
    <row r="2888" spans="1:5" x14ac:dyDescent="0.15">
      <c r="A2888" s="97" t="str">
        <f t="shared" si="45"/>
        <v>STEYER3040</v>
      </c>
      <c r="B2888" s="97" t="s">
        <v>1106</v>
      </c>
      <c r="C2888" s="97" t="s">
        <v>1111</v>
      </c>
      <c r="D2888" s="97" t="s">
        <v>2641</v>
      </c>
      <c r="E2888" s="18">
        <v>118</v>
      </c>
    </row>
    <row r="2889" spans="1:5" x14ac:dyDescent="0.15">
      <c r="A2889" s="97" t="str">
        <f t="shared" si="45"/>
        <v>Stine9417RR</v>
      </c>
      <c r="B2889" s="97" t="s">
        <v>41</v>
      </c>
      <c r="C2889" s="97" t="s">
        <v>719</v>
      </c>
      <c r="D2889" s="97" t="s">
        <v>1786</v>
      </c>
      <c r="E2889" s="18">
        <v>99</v>
      </c>
    </row>
    <row r="2890" spans="1:5" x14ac:dyDescent="0.15">
      <c r="A2890" s="97" t="str">
        <f t="shared" si="45"/>
        <v>Stine9417VT3</v>
      </c>
      <c r="B2890" s="97" t="s">
        <v>41</v>
      </c>
      <c r="C2890" s="97" t="s">
        <v>1562</v>
      </c>
      <c r="D2890" s="97" t="s">
        <v>1487</v>
      </c>
      <c r="E2890" s="18">
        <v>99</v>
      </c>
    </row>
    <row r="2891" spans="1:5" x14ac:dyDescent="0.15">
      <c r="A2891" s="97" t="str">
        <f t="shared" si="45"/>
        <v>Stine9418VT3</v>
      </c>
      <c r="B2891" s="97" t="s">
        <v>41</v>
      </c>
      <c r="C2891" s="97" t="s">
        <v>1561</v>
      </c>
      <c r="D2891" s="97" t="s">
        <v>1487</v>
      </c>
      <c r="E2891" s="18">
        <v>100</v>
      </c>
    </row>
    <row r="2892" spans="1:5" x14ac:dyDescent="0.15">
      <c r="A2892" s="97" t="str">
        <f t="shared" si="45"/>
        <v>Stine9419GT</v>
      </c>
      <c r="B2892" s="97" t="s">
        <v>41</v>
      </c>
      <c r="C2892" s="97" t="s">
        <v>720</v>
      </c>
      <c r="D2892" s="97" t="s">
        <v>7</v>
      </c>
      <c r="E2892" s="18">
        <v>98</v>
      </c>
    </row>
    <row r="2893" spans="1:5" x14ac:dyDescent="0.15">
      <c r="A2893" s="97" t="str">
        <f t="shared" si="45"/>
        <v>Stine9523VT3</v>
      </c>
      <c r="B2893" s="97" t="s">
        <v>41</v>
      </c>
      <c r="C2893" s="97" t="s">
        <v>1112</v>
      </c>
      <c r="D2893" s="97" t="s">
        <v>1487</v>
      </c>
      <c r="E2893" s="18">
        <v>104</v>
      </c>
    </row>
    <row r="2894" spans="1:5" x14ac:dyDescent="0.15">
      <c r="A2894" s="97" t="str">
        <f t="shared" si="45"/>
        <v>Stine9525VT3</v>
      </c>
      <c r="B2894" s="97" t="s">
        <v>41</v>
      </c>
      <c r="C2894" s="97" t="s">
        <v>1566</v>
      </c>
      <c r="D2894" s="97" t="s">
        <v>1487</v>
      </c>
      <c r="E2894" s="18">
        <v>106</v>
      </c>
    </row>
    <row r="2895" spans="1:5" x14ac:dyDescent="0.15">
      <c r="A2895" s="97" t="str">
        <f t="shared" si="45"/>
        <v>Stine9526VT3</v>
      </c>
      <c r="B2895" s="97" t="s">
        <v>41</v>
      </c>
      <c r="C2895" s="97" t="s">
        <v>1563</v>
      </c>
      <c r="D2895" s="97" t="s">
        <v>1487</v>
      </c>
      <c r="E2895" s="18">
        <v>106</v>
      </c>
    </row>
    <row r="2896" spans="1:5" x14ac:dyDescent="0.15">
      <c r="A2896" s="97" t="str">
        <f t="shared" si="45"/>
        <v>Stine9527VT3</v>
      </c>
      <c r="B2896" s="97" t="s">
        <v>41</v>
      </c>
      <c r="C2896" s="97" t="s">
        <v>442</v>
      </c>
      <c r="D2896" s="97" t="s">
        <v>1487</v>
      </c>
      <c r="E2896" s="18">
        <v>106</v>
      </c>
    </row>
    <row r="2897" spans="1:5" x14ac:dyDescent="0.15">
      <c r="A2897" s="97" t="str">
        <f t="shared" si="45"/>
        <v>Stine9528VT3Pro</v>
      </c>
      <c r="B2897" s="97" t="s">
        <v>41</v>
      </c>
      <c r="C2897" s="97" t="s">
        <v>721</v>
      </c>
      <c r="D2897" s="97" t="s">
        <v>490</v>
      </c>
      <c r="E2897" s="18">
        <v>106</v>
      </c>
    </row>
    <row r="2898" spans="1:5" x14ac:dyDescent="0.15">
      <c r="A2898" s="97" t="str">
        <f t="shared" si="45"/>
        <v>Stine9529</v>
      </c>
      <c r="B2898" s="97" t="s">
        <v>41</v>
      </c>
      <c r="C2898" s="97" t="s">
        <v>722</v>
      </c>
      <c r="D2898" s="97" t="s">
        <v>2641</v>
      </c>
      <c r="E2898" s="18">
        <v>105</v>
      </c>
    </row>
    <row r="2899" spans="1:5" x14ac:dyDescent="0.15">
      <c r="A2899" s="97" t="str">
        <f t="shared" si="45"/>
        <v>Stine9530HXT</v>
      </c>
      <c r="B2899" s="97" t="s">
        <v>41</v>
      </c>
      <c r="C2899" s="97" t="s">
        <v>723</v>
      </c>
      <c r="D2899" s="97" t="s">
        <v>1788</v>
      </c>
      <c r="E2899" s="18">
        <v>105</v>
      </c>
    </row>
    <row r="2900" spans="1:5" x14ac:dyDescent="0.15">
      <c r="A2900" s="97" t="str">
        <f t="shared" si="45"/>
        <v>Stine9623VT3</v>
      </c>
      <c r="B2900" s="97" t="s">
        <v>41</v>
      </c>
      <c r="C2900" s="97" t="s">
        <v>1569</v>
      </c>
      <c r="D2900" s="97" t="s">
        <v>1487</v>
      </c>
      <c r="E2900" s="18">
        <v>108</v>
      </c>
    </row>
    <row r="2901" spans="1:5" x14ac:dyDescent="0.15">
      <c r="A2901" s="97" t="str">
        <f t="shared" si="45"/>
        <v>Stine9624VT3</v>
      </c>
      <c r="B2901" s="97" t="s">
        <v>41</v>
      </c>
      <c r="C2901" s="97" t="s">
        <v>1568</v>
      </c>
      <c r="D2901" s="97" t="s">
        <v>1487</v>
      </c>
      <c r="E2901" s="18">
        <v>109</v>
      </c>
    </row>
    <row r="2902" spans="1:5" x14ac:dyDescent="0.15">
      <c r="A2902" s="97" t="str">
        <f t="shared" si="45"/>
        <v>Stine9625VT3</v>
      </c>
      <c r="B2902" s="97" t="s">
        <v>41</v>
      </c>
      <c r="C2902" s="97" t="s">
        <v>1565</v>
      </c>
      <c r="D2902" s="97" t="s">
        <v>1487</v>
      </c>
      <c r="E2902" s="18">
        <v>109</v>
      </c>
    </row>
    <row r="2903" spans="1:5" x14ac:dyDescent="0.15">
      <c r="A2903" s="97" t="str">
        <f t="shared" si="45"/>
        <v>Stine9626VT3</v>
      </c>
      <c r="B2903" s="97" t="s">
        <v>41</v>
      </c>
      <c r="C2903" s="97" t="s">
        <v>3264</v>
      </c>
      <c r="D2903" s="97" t="s">
        <v>1487</v>
      </c>
      <c r="E2903" s="18">
        <v>109</v>
      </c>
    </row>
    <row r="2904" spans="1:5" x14ac:dyDescent="0.15">
      <c r="A2904" s="97" t="str">
        <f t="shared" si="45"/>
        <v>Stine9720VT3</v>
      </c>
      <c r="B2904" s="97" t="s">
        <v>41</v>
      </c>
      <c r="C2904" s="97" t="s">
        <v>2514</v>
      </c>
      <c r="D2904" s="97" t="s">
        <v>1487</v>
      </c>
      <c r="E2904" s="18">
        <v>111</v>
      </c>
    </row>
    <row r="2905" spans="1:5" x14ac:dyDescent="0.15">
      <c r="A2905" s="97" t="str">
        <f t="shared" si="45"/>
        <v>Stine9721RRYGCB</v>
      </c>
      <c r="B2905" s="97" t="s">
        <v>41</v>
      </c>
      <c r="C2905" s="97" t="s">
        <v>1560</v>
      </c>
      <c r="D2905" s="97" t="s">
        <v>1488</v>
      </c>
      <c r="E2905" s="18">
        <v>111</v>
      </c>
    </row>
    <row r="2906" spans="1:5" x14ac:dyDescent="0.15">
      <c r="A2906" s="97" t="str">
        <f t="shared" si="45"/>
        <v>Stine9721RRYGPL</v>
      </c>
      <c r="B2906" s="97" t="s">
        <v>41</v>
      </c>
      <c r="C2906" s="97" t="s">
        <v>42</v>
      </c>
      <c r="D2906" s="97" t="s">
        <v>1486</v>
      </c>
      <c r="E2906" s="18">
        <v>111</v>
      </c>
    </row>
    <row r="2907" spans="1:5" x14ac:dyDescent="0.15">
      <c r="A2907" s="97" t="str">
        <f t="shared" si="45"/>
        <v>Stine9721VT3</v>
      </c>
      <c r="B2907" s="97" t="s">
        <v>41</v>
      </c>
      <c r="C2907" s="97" t="s">
        <v>2513</v>
      </c>
      <c r="D2907" s="97" t="s">
        <v>1487</v>
      </c>
      <c r="E2907" s="18">
        <v>111</v>
      </c>
    </row>
    <row r="2908" spans="1:5" x14ac:dyDescent="0.15">
      <c r="A2908" s="97" t="str">
        <f t="shared" si="45"/>
        <v>Stine9724HX</v>
      </c>
      <c r="B2908" s="97" t="s">
        <v>41</v>
      </c>
      <c r="C2908" s="97" t="s">
        <v>2515</v>
      </c>
      <c r="D2908" s="97" t="s">
        <v>1485</v>
      </c>
      <c r="E2908" s="18">
        <v>111</v>
      </c>
    </row>
    <row r="2909" spans="1:5" x14ac:dyDescent="0.15">
      <c r="A2909" s="97" t="str">
        <f t="shared" si="45"/>
        <v>Stine9724VT3</v>
      </c>
      <c r="B2909" s="97" t="s">
        <v>41</v>
      </c>
      <c r="C2909" s="97" t="s">
        <v>1567</v>
      </c>
      <c r="D2909" s="97" t="s">
        <v>1487</v>
      </c>
      <c r="E2909" s="18">
        <v>111</v>
      </c>
    </row>
    <row r="2910" spans="1:5" x14ac:dyDescent="0.15">
      <c r="A2910" s="97" t="str">
        <f t="shared" si="45"/>
        <v>Stine9725VT3</v>
      </c>
      <c r="B2910" s="97" t="s">
        <v>41</v>
      </c>
      <c r="C2910" s="97" t="s">
        <v>1113</v>
      </c>
      <c r="D2910" s="97" t="s">
        <v>1487</v>
      </c>
      <c r="E2910" s="18">
        <v>113</v>
      </c>
    </row>
    <row r="2911" spans="1:5" x14ac:dyDescent="0.15">
      <c r="A2911" s="97" t="str">
        <f t="shared" si="45"/>
        <v>Stine9726VT3</v>
      </c>
      <c r="B2911" s="97" t="s">
        <v>41</v>
      </c>
      <c r="C2911" s="97" t="s">
        <v>1114</v>
      </c>
      <c r="D2911" s="97" t="s">
        <v>1487</v>
      </c>
      <c r="E2911" s="18">
        <v>111</v>
      </c>
    </row>
    <row r="2912" spans="1:5" x14ac:dyDescent="0.15">
      <c r="A2912" s="97" t="str">
        <f t="shared" si="45"/>
        <v>Stine9726VT3Pro</v>
      </c>
      <c r="B2912" s="97" t="s">
        <v>41</v>
      </c>
      <c r="C2912" s="97" t="s">
        <v>724</v>
      </c>
      <c r="D2912" s="97" t="s">
        <v>490</v>
      </c>
      <c r="E2912" s="18">
        <v>113</v>
      </c>
    </row>
    <row r="2913" spans="1:5" x14ac:dyDescent="0.15">
      <c r="A2913" s="97" t="str">
        <f t="shared" si="45"/>
        <v>Stine9727VT3Pro</v>
      </c>
      <c r="B2913" s="97" t="s">
        <v>41</v>
      </c>
      <c r="C2913" s="97" t="s">
        <v>725</v>
      </c>
      <c r="D2913" s="97" t="s">
        <v>490</v>
      </c>
      <c r="E2913" s="18">
        <v>113</v>
      </c>
    </row>
    <row r="2914" spans="1:5" x14ac:dyDescent="0.15">
      <c r="A2914" s="97" t="str">
        <f t="shared" si="45"/>
        <v>Stine9728RR</v>
      </c>
      <c r="B2914" s="97" t="s">
        <v>41</v>
      </c>
      <c r="C2914" s="97" t="s">
        <v>726</v>
      </c>
      <c r="D2914" s="97" t="s">
        <v>1786</v>
      </c>
      <c r="E2914" s="18">
        <v>113</v>
      </c>
    </row>
    <row r="2915" spans="1:5" x14ac:dyDescent="0.15">
      <c r="A2915" s="97" t="str">
        <f t="shared" si="45"/>
        <v>Stine9728VT3Pro</v>
      </c>
      <c r="B2915" s="97" t="s">
        <v>41</v>
      </c>
      <c r="C2915" s="97" t="s">
        <v>727</v>
      </c>
      <c r="D2915" s="97" t="s">
        <v>490</v>
      </c>
      <c r="E2915" s="18">
        <v>113</v>
      </c>
    </row>
    <row r="2916" spans="1:5" x14ac:dyDescent="0.15">
      <c r="A2916" s="97" t="str">
        <f t="shared" si="45"/>
        <v>Stine9806VT3</v>
      </c>
      <c r="B2916" s="97" t="s">
        <v>41</v>
      </c>
      <c r="C2916" s="97" t="s">
        <v>1564</v>
      </c>
      <c r="D2916" s="97" t="s">
        <v>1487</v>
      </c>
      <c r="E2916" s="18">
        <v>115</v>
      </c>
    </row>
    <row r="2917" spans="1:5" x14ac:dyDescent="0.15">
      <c r="A2917" s="97" t="str">
        <f t="shared" si="45"/>
        <v>Stone617</v>
      </c>
      <c r="B2917" s="97" t="s">
        <v>1344</v>
      </c>
      <c r="C2917" s="97" t="s">
        <v>728</v>
      </c>
      <c r="D2917" s="97" t="s">
        <v>2641</v>
      </c>
      <c r="E2917" s="18">
        <v>111</v>
      </c>
    </row>
    <row r="2918" spans="1:5" x14ac:dyDescent="0.15">
      <c r="A2918" s="97" t="str">
        <f t="shared" si="45"/>
        <v>Stone637</v>
      </c>
      <c r="B2918" s="97" t="s">
        <v>1344</v>
      </c>
      <c r="C2918" s="97" t="s">
        <v>729</v>
      </c>
      <c r="D2918" s="97" t="s">
        <v>2641</v>
      </c>
      <c r="E2918" s="18">
        <v>112</v>
      </c>
    </row>
    <row r="2919" spans="1:5" x14ac:dyDescent="0.15">
      <c r="A2919" s="97" t="str">
        <f t="shared" si="45"/>
        <v>Stone6T672</v>
      </c>
      <c r="B2919" s="97" t="s">
        <v>1344</v>
      </c>
      <c r="C2919" s="97" t="s">
        <v>730</v>
      </c>
      <c r="D2919" s="97" t="s">
        <v>1487</v>
      </c>
      <c r="E2919" s="18">
        <v>107</v>
      </c>
    </row>
    <row r="2920" spans="1:5" x14ac:dyDescent="0.15">
      <c r="A2920" s="97" t="str">
        <f t="shared" si="45"/>
        <v>Stone6T672</v>
      </c>
      <c r="B2920" s="97" t="s">
        <v>1344</v>
      </c>
      <c r="C2920" s="97" t="s">
        <v>730</v>
      </c>
      <c r="D2920" s="97" t="s">
        <v>1487</v>
      </c>
      <c r="E2920" s="18">
        <v>107</v>
      </c>
    </row>
    <row r="2921" spans="1:5" x14ac:dyDescent="0.15">
      <c r="A2921" s="97" t="str">
        <f t="shared" si="45"/>
        <v>Stone7R667</v>
      </c>
      <c r="B2921" s="97" t="s">
        <v>1344</v>
      </c>
      <c r="C2921" s="97" t="s">
        <v>731</v>
      </c>
      <c r="D2921" s="97" t="s">
        <v>1786</v>
      </c>
      <c r="E2921" s="18">
        <v>108</v>
      </c>
    </row>
    <row r="2922" spans="1:5" x14ac:dyDescent="0.15">
      <c r="A2922" s="97" t="str">
        <f t="shared" si="45"/>
        <v>Stone7R668</v>
      </c>
      <c r="B2922" s="97" t="s">
        <v>1344</v>
      </c>
      <c r="C2922" s="97" t="s">
        <v>732</v>
      </c>
      <c r="D2922" s="97" t="s">
        <v>1487</v>
      </c>
      <c r="E2922" s="18">
        <v>108</v>
      </c>
    </row>
    <row r="2923" spans="1:5" x14ac:dyDescent="0.15">
      <c r="A2923" s="97" t="str">
        <f t="shared" si="45"/>
        <v>Stone7R761</v>
      </c>
      <c r="B2923" s="97" t="s">
        <v>1344</v>
      </c>
      <c r="C2923" s="97" t="s">
        <v>3265</v>
      </c>
      <c r="D2923" s="97" t="s">
        <v>1786</v>
      </c>
      <c r="E2923" s="18">
        <v>112</v>
      </c>
    </row>
    <row r="2924" spans="1:5" x14ac:dyDescent="0.15">
      <c r="A2924" s="97" t="str">
        <f t="shared" si="45"/>
        <v>Stone7R761</v>
      </c>
      <c r="B2924" s="97" t="s">
        <v>1344</v>
      </c>
      <c r="C2924" s="97" t="s">
        <v>3265</v>
      </c>
      <c r="D2924" s="97" t="s">
        <v>1786</v>
      </c>
      <c r="E2924" s="18">
        <v>112</v>
      </c>
    </row>
    <row r="2925" spans="1:5" x14ac:dyDescent="0.15">
      <c r="A2925" s="97" t="str">
        <f t="shared" si="45"/>
        <v>Stone7R770</v>
      </c>
      <c r="B2925" s="97" t="s">
        <v>1344</v>
      </c>
      <c r="C2925" s="97" t="s">
        <v>733</v>
      </c>
      <c r="D2925" s="97" t="s">
        <v>1786</v>
      </c>
      <c r="E2925" s="18">
        <v>113</v>
      </c>
    </row>
    <row r="2926" spans="1:5" x14ac:dyDescent="0.15">
      <c r="A2926" s="97" t="str">
        <f t="shared" si="45"/>
        <v>Stone7R923</v>
      </c>
      <c r="B2926" s="97" t="s">
        <v>1344</v>
      </c>
      <c r="C2926" s="97" t="s">
        <v>3266</v>
      </c>
      <c r="D2926" s="97" t="s">
        <v>1786</v>
      </c>
      <c r="E2926" s="18">
        <v>110</v>
      </c>
    </row>
    <row r="2927" spans="1:5" x14ac:dyDescent="0.15">
      <c r="A2927" s="97" t="str">
        <f t="shared" si="45"/>
        <v>Stone7T202</v>
      </c>
      <c r="B2927" s="97" t="s">
        <v>1344</v>
      </c>
      <c r="C2927" s="97" t="s">
        <v>734</v>
      </c>
      <c r="D2927" s="97" t="s">
        <v>1487</v>
      </c>
      <c r="E2927" s="18">
        <v>109</v>
      </c>
    </row>
    <row r="2928" spans="1:5" x14ac:dyDescent="0.15">
      <c r="A2928" s="97" t="str">
        <f t="shared" si="45"/>
        <v>Stone7T231</v>
      </c>
      <c r="B2928" s="97" t="s">
        <v>1344</v>
      </c>
      <c r="C2928" s="97" t="s">
        <v>2289</v>
      </c>
      <c r="D2928" s="97" t="s">
        <v>1487</v>
      </c>
      <c r="E2928" s="18">
        <v>111</v>
      </c>
    </row>
    <row r="2929" spans="1:5" x14ac:dyDescent="0.15">
      <c r="A2929" s="97" t="str">
        <f t="shared" si="45"/>
        <v>Stone7T231</v>
      </c>
      <c r="B2929" s="97" t="s">
        <v>1344</v>
      </c>
      <c r="C2929" s="97" t="s">
        <v>2289</v>
      </c>
      <c r="D2929" s="97" t="s">
        <v>1487</v>
      </c>
      <c r="E2929" s="18">
        <v>111</v>
      </c>
    </row>
    <row r="2930" spans="1:5" x14ac:dyDescent="0.15">
      <c r="A2930" s="97" t="str">
        <f t="shared" si="45"/>
        <v>Stone7T668</v>
      </c>
      <c r="B2930" s="97" t="s">
        <v>1344</v>
      </c>
      <c r="C2930" s="97" t="s">
        <v>735</v>
      </c>
      <c r="D2930" s="97" t="s">
        <v>1487</v>
      </c>
      <c r="E2930" s="18">
        <v>108</v>
      </c>
    </row>
    <row r="2931" spans="1:5" x14ac:dyDescent="0.15">
      <c r="A2931" s="97" t="str">
        <f t="shared" si="45"/>
        <v>Stone7T683</v>
      </c>
      <c r="B2931" s="97" t="s">
        <v>1344</v>
      </c>
      <c r="C2931" s="97" t="s">
        <v>736</v>
      </c>
      <c r="D2931" s="97" t="s">
        <v>1487</v>
      </c>
      <c r="E2931" s="18">
        <v>110</v>
      </c>
    </row>
    <row r="2932" spans="1:5" x14ac:dyDescent="0.15">
      <c r="A2932" s="97" t="str">
        <f t="shared" si="45"/>
        <v>Stone7T683</v>
      </c>
      <c r="B2932" s="97" t="s">
        <v>1344</v>
      </c>
      <c r="C2932" s="97" t="s">
        <v>736</v>
      </c>
      <c r="D2932" s="97" t="s">
        <v>1487</v>
      </c>
      <c r="E2932" s="18">
        <v>110</v>
      </c>
    </row>
    <row r="2933" spans="1:5" x14ac:dyDescent="0.15">
      <c r="A2933" s="97" t="str">
        <f t="shared" si="45"/>
        <v>Stone7T765</v>
      </c>
      <c r="B2933" s="97" t="s">
        <v>1344</v>
      </c>
      <c r="C2933" s="97" t="s">
        <v>737</v>
      </c>
      <c r="D2933" s="97" t="s">
        <v>1487</v>
      </c>
      <c r="E2933" s="18">
        <v>112</v>
      </c>
    </row>
    <row r="2934" spans="1:5" x14ac:dyDescent="0.15">
      <c r="A2934" s="97" t="str">
        <f t="shared" si="45"/>
        <v>Stone7T765</v>
      </c>
      <c r="B2934" s="97" t="s">
        <v>1344</v>
      </c>
      <c r="C2934" s="97" t="s">
        <v>737</v>
      </c>
      <c r="D2934" s="97" t="s">
        <v>1487</v>
      </c>
      <c r="E2934" s="18">
        <v>112</v>
      </c>
    </row>
    <row r="2935" spans="1:5" x14ac:dyDescent="0.15">
      <c r="A2935" s="97" t="str">
        <f t="shared" si="45"/>
        <v>Stone7T927</v>
      </c>
      <c r="B2935" s="97" t="s">
        <v>1344</v>
      </c>
      <c r="C2935" s="97" t="s">
        <v>738</v>
      </c>
      <c r="D2935" s="97" t="s">
        <v>1487</v>
      </c>
      <c r="E2935" s="18">
        <v>110</v>
      </c>
    </row>
    <row r="2936" spans="1:5" x14ac:dyDescent="0.15">
      <c r="A2936" s="97" t="str">
        <f t="shared" si="45"/>
        <v>Stone7T927</v>
      </c>
      <c r="B2936" s="97" t="s">
        <v>1344</v>
      </c>
      <c r="C2936" s="97" t="s">
        <v>738</v>
      </c>
      <c r="D2936" s="97" t="s">
        <v>1487</v>
      </c>
      <c r="E2936" s="18">
        <v>110</v>
      </c>
    </row>
    <row r="2937" spans="1:5" x14ac:dyDescent="0.15">
      <c r="A2937" s="97" t="str">
        <f t="shared" si="45"/>
        <v>Stone7V770</v>
      </c>
      <c r="B2937" s="97" t="s">
        <v>1344</v>
      </c>
      <c r="C2937" s="97" t="s">
        <v>739</v>
      </c>
      <c r="D2937" s="97" t="s">
        <v>780</v>
      </c>
      <c r="E2937" s="18">
        <v>113</v>
      </c>
    </row>
    <row r="2938" spans="1:5" x14ac:dyDescent="0.15">
      <c r="A2938" s="97" t="str">
        <f t="shared" si="45"/>
        <v>Stone8R403</v>
      </c>
      <c r="B2938" s="97" t="s">
        <v>1344</v>
      </c>
      <c r="C2938" s="97" t="s">
        <v>1779</v>
      </c>
      <c r="D2938" s="97" t="s">
        <v>1786</v>
      </c>
      <c r="E2938" s="18">
        <v>112</v>
      </c>
    </row>
    <row r="2939" spans="1:5" x14ac:dyDescent="0.15">
      <c r="A2939" s="97" t="str">
        <f t="shared" si="45"/>
        <v>Stone8R403</v>
      </c>
      <c r="B2939" s="97" t="s">
        <v>1344</v>
      </c>
      <c r="C2939" s="97" t="s">
        <v>1779</v>
      </c>
      <c r="D2939" s="97" t="s">
        <v>1786</v>
      </c>
      <c r="E2939" s="18">
        <v>112</v>
      </c>
    </row>
    <row r="2940" spans="1:5" x14ac:dyDescent="0.15">
      <c r="A2940" s="97" t="str">
        <f t="shared" si="45"/>
        <v>Stone8R403</v>
      </c>
      <c r="B2940" s="97" t="s">
        <v>1344</v>
      </c>
      <c r="C2940" s="97" t="s">
        <v>1779</v>
      </c>
      <c r="D2940" s="97" t="s">
        <v>1786</v>
      </c>
      <c r="E2940" s="18">
        <v>112</v>
      </c>
    </row>
    <row r="2941" spans="1:5" x14ac:dyDescent="0.15">
      <c r="A2941" s="97" t="str">
        <f t="shared" si="45"/>
        <v>Stone8R407</v>
      </c>
      <c r="B2941" s="97" t="s">
        <v>1344</v>
      </c>
      <c r="C2941" s="97" t="s">
        <v>740</v>
      </c>
      <c r="D2941" s="97" t="s">
        <v>1786</v>
      </c>
      <c r="E2941" s="18">
        <v>113</v>
      </c>
    </row>
    <row r="2942" spans="1:5" x14ac:dyDescent="0.15">
      <c r="A2942" s="97" t="str">
        <f t="shared" si="45"/>
        <v>Stone8T212</v>
      </c>
      <c r="B2942" s="97" t="s">
        <v>1344</v>
      </c>
      <c r="C2942" s="97" t="s">
        <v>741</v>
      </c>
      <c r="D2942" s="97" t="s">
        <v>1487</v>
      </c>
      <c r="E2942" s="18">
        <v>114</v>
      </c>
    </row>
    <row r="2943" spans="1:5" x14ac:dyDescent="0.15">
      <c r="A2943" s="97" t="str">
        <f t="shared" si="45"/>
        <v>Stone8T266</v>
      </c>
      <c r="B2943" s="97" t="s">
        <v>1344</v>
      </c>
      <c r="C2943" s="97" t="s">
        <v>2291</v>
      </c>
      <c r="D2943" s="97" t="s">
        <v>1487</v>
      </c>
      <c r="E2943" s="18">
        <v>112</v>
      </c>
    </row>
    <row r="2944" spans="1:5" x14ac:dyDescent="0.15">
      <c r="A2944" s="97" t="str">
        <f t="shared" si="45"/>
        <v>Stone8T266</v>
      </c>
      <c r="B2944" s="97" t="s">
        <v>1344</v>
      </c>
      <c r="C2944" s="97" t="s">
        <v>2291</v>
      </c>
      <c r="D2944" s="97" t="s">
        <v>1487</v>
      </c>
      <c r="E2944" s="18">
        <v>112</v>
      </c>
    </row>
    <row r="2945" spans="1:5" x14ac:dyDescent="0.15">
      <c r="A2945" s="97" t="str">
        <f t="shared" si="45"/>
        <v>Stone8T266</v>
      </c>
      <c r="B2945" s="97" t="s">
        <v>1344</v>
      </c>
      <c r="C2945" s="97" t="s">
        <v>2291</v>
      </c>
      <c r="D2945" s="97" t="s">
        <v>1487</v>
      </c>
      <c r="E2945" s="18">
        <v>112</v>
      </c>
    </row>
    <row r="2946" spans="1:5" x14ac:dyDescent="0.15">
      <c r="A2946" s="97" t="str">
        <f t="shared" ref="A2946:A3009" si="46">B2946&amp;C2946</f>
        <v>Stone8T266</v>
      </c>
      <c r="B2946" s="97" t="s">
        <v>1344</v>
      </c>
      <c r="C2946" s="97" t="s">
        <v>2291</v>
      </c>
      <c r="D2946" s="97" t="s">
        <v>1487</v>
      </c>
      <c r="E2946" s="18">
        <v>112</v>
      </c>
    </row>
    <row r="2947" spans="1:5" x14ac:dyDescent="0.15">
      <c r="A2947" s="97" t="str">
        <f t="shared" si="46"/>
        <v>Stone8T266</v>
      </c>
      <c r="B2947" s="97" t="s">
        <v>1344</v>
      </c>
      <c r="C2947" s="97" t="s">
        <v>2291</v>
      </c>
      <c r="D2947" s="97" t="s">
        <v>1487</v>
      </c>
      <c r="E2947" s="18">
        <v>112</v>
      </c>
    </row>
    <row r="2948" spans="1:5" x14ac:dyDescent="0.15">
      <c r="A2948" s="97" t="str">
        <f t="shared" si="46"/>
        <v>Stone8T339</v>
      </c>
      <c r="B2948" s="97" t="s">
        <v>1344</v>
      </c>
      <c r="C2948" s="97" t="s">
        <v>2292</v>
      </c>
      <c r="D2948" s="97" t="s">
        <v>1487</v>
      </c>
      <c r="E2948" s="18">
        <v>112</v>
      </c>
    </row>
    <row r="2949" spans="1:5" x14ac:dyDescent="0.15">
      <c r="A2949" s="97" t="str">
        <f t="shared" si="46"/>
        <v>Stone8T468</v>
      </c>
      <c r="B2949" s="97" t="s">
        <v>1344</v>
      </c>
      <c r="C2949" s="97" t="s">
        <v>1124</v>
      </c>
      <c r="D2949" s="97" t="s">
        <v>1487</v>
      </c>
      <c r="E2949" s="18">
        <v>113</v>
      </c>
    </row>
    <row r="2950" spans="1:5" x14ac:dyDescent="0.15">
      <c r="A2950" s="97" t="str">
        <f t="shared" si="46"/>
        <v>Stone8T468</v>
      </c>
      <c r="B2950" s="97" t="s">
        <v>1344</v>
      </c>
      <c r="C2950" s="97" t="s">
        <v>1124</v>
      </c>
      <c r="D2950" s="97" t="s">
        <v>1487</v>
      </c>
      <c r="E2950" s="18">
        <v>113</v>
      </c>
    </row>
    <row r="2951" spans="1:5" x14ac:dyDescent="0.15">
      <c r="A2951" s="97" t="str">
        <f t="shared" si="46"/>
        <v>Stone8T597</v>
      </c>
      <c r="B2951" s="97" t="s">
        <v>1344</v>
      </c>
      <c r="C2951" s="97" t="s">
        <v>742</v>
      </c>
      <c r="D2951" s="97" t="s">
        <v>1487</v>
      </c>
      <c r="E2951" s="18">
        <v>115</v>
      </c>
    </row>
    <row r="2952" spans="1:5" x14ac:dyDescent="0.15">
      <c r="A2952" s="97" t="str">
        <f t="shared" si="46"/>
        <v>Taylor1930RR/YG+</v>
      </c>
      <c r="B2952" s="97" t="s">
        <v>1960</v>
      </c>
      <c r="C2952" s="97" t="s">
        <v>44</v>
      </c>
      <c r="D2952" s="97" t="s">
        <v>1487</v>
      </c>
      <c r="E2952" s="18">
        <v>112</v>
      </c>
    </row>
    <row r="2953" spans="1:5" x14ac:dyDescent="0.15">
      <c r="A2953" s="97" t="str">
        <f t="shared" si="46"/>
        <v>Taylor2230HX</v>
      </c>
      <c r="B2953" s="97" t="s">
        <v>1960</v>
      </c>
      <c r="C2953" s="97" t="s">
        <v>45</v>
      </c>
      <c r="D2953" s="97" t="s">
        <v>1485</v>
      </c>
      <c r="E2953" s="18">
        <v>112</v>
      </c>
    </row>
    <row r="2954" spans="1:5" x14ac:dyDescent="0.15">
      <c r="A2954" s="97" t="str">
        <f t="shared" si="46"/>
        <v>Taylor630RR</v>
      </c>
      <c r="B2954" s="97" t="s">
        <v>1960</v>
      </c>
      <c r="C2954" s="97" t="s">
        <v>46</v>
      </c>
      <c r="D2954" s="97" t="s">
        <v>1786</v>
      </c>
      <c r="E2954" s="18">
        <v>112</v>
      </c>
    </row>
    <row r="2955" spans="1:5" x14ac:dyDescent="0.15">
      <c r="A2955" s="97" t="str">
        <f t="shared" si="46"/>
        <v>Taylor644R</v>
      </c>
      <c r="B2955" s="97" t="s">
        <v>1960</v>
      </c>
      <c r="C2955" s="97" t="s">
        <v>47</v>
      </c>
      <c r="D2955" s="97" t="s">
        <v>1786</v>
      </c>
      <c r="E2955" s="18">
        <v>114</v>
      </c>
    </row>
    <row r="2956" spans="1:5" x14ac:dyDescent="0.15">
      <c r="A2956" s="97" t="str">
        <f t="shared" si="46"/>
        <v>Taylor730</v>
      </c>
      <c r="B2956" s="97" t="s">
        <v>1960</v>
      </c>
      <c r="C2956" s="97" t="s">
        <v>43</v>
      </c>
      <c r="D2956" s="97" t="s">
        <v>2641</v>
      </c>
      <c r="E2956" s="18">
        <v>112</v>
      </c>
    </row>
    <row r="2957" spans="1:5" x14ac:dyDescent="0.15">
      <c r="A2957" s="97" t="str">
        <f t="shared" si="46"/>
        <v>Taylor830BT</v>
      </c>
      <c r="B2957" s="97" t="s">
        <v>1960</v>
      </c>
      <c r="C2957" s="97" t="s">
        <v>1777</v>
      </c>
      <c r="D2957" s="97" t="s">
        <v>1492</v>
      </c>
      <c r="E2957" s="18">
        <v>112</v>
      </c>
    </row>
    <row r="2958" spans="1:5" x14ac:dyDescent="0.15">
      <c r="A2958" s="97" t="str">
        <f t="shared" si="46"/>
        <v>Taylor930RR/BT</v>
      </c>
      <c r="B2958" s="97" t="s">
        <v>1960</v>
      </c>
      <c r="C2958" s="97" t="s">
        <v>1778</v>
      </c>
      <c r="D2958" s="97" t="s">
        <v>1488</v>
      </c>
      <c r="E2958" s="18">
        <v>112</v>
      </c>
    </row>
    <row r="2959" spans="1:5" x14ac:dyDescent="0.15">
      <c r="A2959" s="97" t="str">
        <f t="shared" si="46"/>
        <v>Terral24R83</v>
      </c>
      <c r="B2959" s="97" t="s">
        <v>1115</v>
      </c>
      <c r="C2959" s="97" t="s">
        <v>1116</v>
      </c>
      <c r="D2959" s="97" t="s">
        <v>1786</v>
      </c>
      <c r="E2959" s="18">
        <v>113</v>
      </c>
    </row>
    <row r="2960" spans="1:5" x14ac:dyDescent="0.15">
      <c r="A2960" s="97" t="str">
        <f t="shared" si="46"/>
        <v>Terral25BR23</v>
      </c>
      <c r="B2960" s="97" t="s">
        <v>1115</v>
      </c>
      <c r="C2960" s="97" t="s">
        <v>1117</v>
      </c>
      <c r="D2960" s="97" t="s">
        <v>1486</v>
      </c>
      <c r="E2960" s="18">
        <v>114</v>
      </c>
    </row>
    <row r="2961" spans="1:5" x14ac:dyDescent="0.15">
      <c r="A2961" s="97" t="str">
        <f t="shared" si="46"/>
        <v>Terral25BR71</v>
      </c>
      <c r="B2961" s="97" t="s">
        <v>1115</v>
      </c>
      <c r="C2961" s="97" t="s">
        <v>1118</v>
      </c>
      <c r="D2961" s="97" t="s">
        <v>1486</v>
      </c>
      <c r="E2961" s="18">
        <v>116</v>
      </c>
    </row>
    <row r="2962" spans="1:5" x14ac:dyDescent="0.15">
      <c r="A2962" s="97" t="str">
        <f t="shared" si="46"/>
        <v>Terral25R31</v>
      </c>
      <c r="B2962" s="97" t="s">
        <v>1115</v>
      </c>
      <c r="C2962" s="97" t="s">
        <v>1119</v>
      </c>
      <c r="D2962" s="97" t="s">
        <v>1786</v>
      </c>
      <c r="E2962" s="18">
        <v>116</v>
      </c>
    </row>
    <row r="2963" spans="1:5" x14ac:dyDescent="0.15">
      <c r="A2963" s="97" t="str">
        <f t="shared" si="46"/>
        <v>Terral26BR41</v>
      </c>
      <c r="B2963" s="97" t="s">
        <v>1115</v>
      </c>
      <c r="C2963" s="97" t="s">
        <v>1120</v>
      </c>
      <c r="D2963" s="97" t="s">
        <v>1486</v>
      </c>
      <c r="E2963" s="18">
        <v>116</v>
      </c>
    </row>
    <row r="2964" spans="1:5" x14ac:dyDescent="0.15">
      <c r="A2964" s="97" t="str">
        <f t="shared" si="46"/>
        <v>Terral26BR61</v>
      </c>
      <c r="B2964" s="97" t="s">
        <v>1115</v>
      </c>
      <c r="C2964" s="97" t="s">
        <v>1121</v>
      </c>
      <c r="D2964" s="97" t="s">
        <v>1487</v>
      </c>
      <c r="E2964" s="18">
        <v>117</v>
      </c>
    </row>
    <row r="2965" spans="1:5" x14ac:dyDescent="0.15">
      <c r="A2965" s="97" t="str">
        <f t="shared" si="46"/>
        <v>Terral26TR41</v>
      </c>
      <c r="B2965" s="97" t="s">
        <v>1115</v>
      </c>
      <c r="C2965" s="97" t="s">
        <v>1122</v>
      </c>
      <c r="D2965" s="97" t="s">
        <v>1486</v>
      </c>
      <c r="E2965" s="18">
        <v>116</v>
      </c>
    </row>
    <row r="2966" spans="1:5" x14ac:dyDescent="0.15">
      <c r="A2966" s="97" t="str">
        <f t="shared" si="46"/>
        <v>Trelay5T128</v>
      </c>
      <c r="B2966" s="97" t="s">
        <v>248</v>
      </c>
      <c r="C2966" s="97" t="s">
        <v>807</v>
      </c>
      <c r="D2966" s="97" t="s">
        <v>1487</v>
      </c>
      <c r="E2966" s="18">
        <v>100</v>
      </c>
    </row>
    <row r="2967" spans="1:5" x14ac:dyDescent="0.15">
      <c r="A2967" s="97" t="str">
        <f t="shared" si="46"/>
        <v>Trelay5T429</v>
      </c>
      <c r="B2967" s="97" t="s">
        <v>248</v>
      </c>
      <c r="C2967" s="97" t="s">
        <v>808</v>
      </c>
      <c r="D2967" s="97" t="s">
        <v>1487</v>
      </c>
      <c r="E2967" s="18">
        <v>101</v>
      </c>
    </row>
    <row r="2968" spans="1:5" x14ac:dyDescent="0.15">
      <c r="A2968" s="97" t="str">
        <f t="shared" si="46"/>
        <v>Trelay6T510</v>
      </c>
      <c r="B2968" s="97" t="s">
        <v>248</v>
      </c>
      <c r="C2968" s="97" t="s">
        <v>1123</v>
      </c>
      <c r="D2968" s="97" t="s">
        <v>1487</v>
      </c>
      <c r="E2968" s="18">
        <v>105</v>
      </c>
    </row>
    <row r="2969" spans="1:5" x14ac:dyDescent="0.15">
      <c r="A2969" s="97" t="str">
        <f t="shared" si="46"/>
        <v>Trelay7T630</v>
      </c>
      <c r="B2969" s="97" t="s">
        <v>248</v>
      </c>
      <c r="C2969" s="97" t="s">
        <v>2290</v>
      </c>
      <c r="D2969" s="97" t="s">
        <v>1487</v>
      </c>
      <c r="E2969" s="18">
        <v>110</v>
      </c>
    </row>
    <row r="2970" spans="1:5" x14ac:dyDescent="0.15">
      <c r="A2970" s="97" t="str">
        <f t="shared" si="46"/>
        <v>Trelay8T339</v>
      </c>
      <c r="B2970" s="97" t="s">
        <v>248</v>
      </c>
      <c r="C2970" s="97" t="s">
        <v>2292</v>
      </c>
      <c r="D2970" s="97" t="s">
        <v>1487</v>
      </c>
      <c r="E2970" s="18">
        <v>112</v>
      </c>
    </row>
    <row r="2971" spans="1:5" x14ac:dyDescent="0.15">
      <c r="A2971" s="97" t="str">
        <f t="shared" si="46"/>
        <v>Trelay8T468</v>
      </c>
      <c r="B2971" s="97" t="s">
        <v>248</v>
      </c>
      <c r="C2971" s="97" t="s">
        <v>1124</v>
      </c>
      <c r="D2971" s="97" t="s">
        <v>1487</v>
      </c>
      <c r="E2971" s="18">
        <v>114</v>
      </c>
    </row>
    <row r="2972" spans="1:5" x14ac:dyDescent="0.15">
      <c r="A2972" s="97" t="str">
        <f t="shared" si="46"/>
        <v>Trisler2S62VT3</v>
      </c>
      <c r="B2972" s="97" t="s">
        <v>2548</v>
      </c>
      <c r="C2972" s="97" t="s">
        <v>1962</v>
      </c>
      <c r="D2972" s="97" t="s">
        <v>1487</v>
      </c>
      <c r="E2972" s="18">
        <v>100</v>
      </c>
    </row>
    <row r="2973" spans="1:5" x14ac:dyDescent="0.15">
      <c r="A2973" s="97" t="str">
        <f t="shared" si="46"/>
        <v>Trisler5A01VT3</v>
      </c>
      <c r="B2973" s="97" t="s">
        <v>2548</v>
      </c>
      <c r="C2973" s="97" t="s">
        <v>1963</v>
      </c>
      <c r="D2973" s="97" t="s">
        <v>1487</v>
      </c>
      <c r="E2973" s="18">
        <v>107</v>
      </c>
    </row>
    <row r="2974" spans="1:5" x14ac:dyDescent="0.15">
      <c r="A2974" s="97" t="str">
        <f t="shared" si="46"/>
        <v>Trisler5N51RR</v>
      </c>
      <c r="B2974" s="97" t="s">
        <v>2548</v>
      </c>
      <c r="C2974" s="97" t="s">
        <v>243</v>
      </c>
      <c r="D2974" s="97" t="s">
        <v>1786</v>
      </c>
      <c r="E2974" s="18">
        <v>108</v>
      </c>
    </row>
    <row r="2975" spans="1:5" x14ac:dyDescent="0.15">
      <c r="A2975" s="97" t="str">
        <f t="shared" si="46"/>
        <v>Trisler5N51VT3</v>
      </c>
      <c r="B2975" s="97" t="s">
        <v>2548</v>
      </c>
      <c r="C2975" s="97" t="s">
        <v>1964</v>
      </c>
      <c r="D2975" s="97" t="s">
        <v>1487</v>
      </c>
      <c r="E2975" s="18">
        <v>108</v>
      </c>
    </row>
    <row r="2976" spans="1:5" x14ac:dyDescent="0.15">
      <c r="A2976" s="97" t="str">
        <f t="shared" si="46"/>
        <v>Trisler5N52VT3</v>
      </c>
      <c r="B2976" s="97" t="s">
        <v>2548</v>
      </c>
      <c r="C2976" s="97" t="s">
        <v>1965</v>
      </c>
      <c r="D2976" s="97" t="s">
        <v>1487</v>
      </c>
      <c r="E2976" s="18">
        <v>108</v>
      </c>
    </row>
    <row r="2977" spans="1:5" x14ac:dyDescent="0.15">
      <c r="A2977" s="97" t="str">
        <f t="shared" si="46"/>
        <v>Trisler6A02VT3</v>
      </c>
      <c r="B2977" s="97" t="s">
        <v>2548</v>
      </c>
      <c r="C2977" s="97" t="s">
        <v>1461</v>
      </c>
      <c r="D2977" s="97" t="s">
        <v>1487</v>
      </c>
      <c r="E2977" s="18">
        <v>109</v>
      </c>
    </row>
    <row r="2978" spans="1:5" x14ac:dyDescent="0.15">
      <c r="A2978" s="97" t="str">
        <f t="shared" si="46"/>
        <v>Trisler6N52PL</v>
      </c>
      <c r="B2978" s="97" t="s">
        <v>2548</v>
      </c>
      <c r="C2978" s="97" t="s">
        <v>1125</v>
      </c>
      <c r="D2978" s="97" t="s">
        <v>1484</v>
      </c>
      <c r="E2978" s="18">
        <v>110</v>
      </c>
    </row>
    <row r="2979" spans="1:5" x14ac:dyDescent="0.15">
      <c r="A2979" s="97" t="str">
        <f t="shared" si="46"/>
        <v>Trisler6N52RR</v>
      </c>
      <c r="B2979" s="97" t="s">
        <v>2548</v>
      </c>
      <c r="C2979" s="97" t="s">
        <v>443</v>
      </c>
      <c r="D2979" s="97" t="s">
        <v>1786</v>
      </c>
      <c r="E2979" s="18">
        <v>110</v>
      </c>
    </row>
    <row r="2980" spans="1:5" x14ac:dyDescent="0.15">
      <c r="A2980" s="97" t="str">
        <f t="shared" si="46"/>
        <v>Trisler6N52VT3</v>
      </c>
      <c r="B2980" s="97" t="s">
        <v>2548</v>
      </c>
      <c r="C2980" s="97" t="s">
        <v>444</v>
      </c>
      <c r="D2980" s="97" t="s">
        <v>1487</v>
      </c>
      <c r="E2980" s="18">
        <v>110</v>
      </c>
    </row>
    <row r="2981" spans="1:5" x14ac:dyDescent="0.15">
      <c r="A2981" s="97" t="str">
        <f t="shared" si="46"/>
        <v>Trisler7A01</v>
      </c>
      <c r="B2981" s="97" t="s">
        <v>2548</v>
      </c>
      <c r="C2981" s="97" t="s">
        <v>1463</v>
      </c>
      <c r="D2981" s="97" t="s">
        <v>2641</v>
      </c>
      <c r="E2981" s="18">
        <v>111</v>
      </c>
    </row>
    <row r="2982" spans="1:5" x14ac:dyDescent="0.15">
      <c r="A2982" s="97" t="str">
        <f t="shared" si="46"/>
        <v>Trisler7A01RR</v>
      </c>
      <c r="B2982" s="97" t="s">
        <v>2548</v>
      </c>
      <c r="C2982" s="97" t="s">
        <v>244</v>
      </c>
      <c r="D2982" s="97" t="s">
        <v>1786</v>
      </c>
      <c r="E2982" s="18">
        <v>111</v>
      </c>
    </row>
    <row r="2983" spans="1:5" x14ac:dyDescent="0.15">
      <c r="A2983" s="97" t="str">
        <f t="shared" si="46"/>
        <v>Trisler7A01VT3</v>
      </c>
      <c r="B2983" s="97" t="s">
        <v>2548</v>
      </c>
      <c r="C2983" s="97" t="s">
        <v>1462</v>
      </c>
      <c r="D2983" s="97" t="s">
        <v>1487</v>
      </c>
      <c r="E2983" s="18">
        <v>111</v>
      </c>
    </row>
    <row r="2984" spans="1:5" x14ac:dyDescent="0.15">
      <c r="A2984" s="97" t="str">
        <f t="shared" si="46"/>
        <v>Trisler7N51VT3</v>
      </c>
      <c r="B2984" s="97" t="s">
        <v>2548</v>
      </c>
      <c r="C2984" s="97" t="s">
        <v>1465</v>
      </c>
      <c r="D2984" s="97" t="s">
        <v>1487</v>
      </c>
      <c r="E2984" s="18">
        <v>112</v>
      </c>
    </row>
    <row r="2985" spans="1:5" x14ac:dyDescent="0.15">
      <c r="A2985" s="97" t="str">
        <f t="shared" si="46"/>
        <v>Trisler7N53VT3</v>
      </c>
      <c r="B2985" s="97" t="s">
        <v>2548</v>
      </c>
      <c r="C2985" s="97" t="s">
        <v>1466</v>
      </c>
      <c r="D2985" s="97" t="s">
        <v>1487</v>
      </c>
      <c r="E2985" s="18">
        <v>112</v>
      </c>
    </row>
    <row r="2986" spans="1:5" x14ac:dyDescent="0.15">
      <c r="A2986" s="97" t="str">
        <f t="shared" si="46"/>
        <v>Trisler7N88VT3</v>
      </c>
      <c r="B2986" s="97" t="s">
        <v>2548</v>
      </c>
      <c r="C2986" s="97" t="s">
        <v>1126</v>
      </c>
      <c r="D2986" s="97" t="s">
        <v>1487</v>
      </c>
      <c r="E2986" s="18">
        <v>112</v>
      </c>
    </row>
    <row r="2987" spans="1:5" x14ac:dyDescent="0.15">
      <c r="A2987" s="97" t="str">
        <f t="shared" si="46"/>
        <v>Trisler8A02RR</v>
      </c>
      <c r="B2987" s="97" t="s">
        <v>2548</v>
      </c>
      <c r="C2987" s="97" t="s">
        <v>1127</v>
      </c>
      <c r="D2987" s="97" t="s">
        <v>1786</v>
      </c>
      <c r="E2987" s="18">
        <v>113</v>
      </c>
    </row>
    <row r="2988" spans="1:5" x14ac:dyDescent="0.15">
      <c r="A2988" s="97" t="str">
        <f t="shared" si="46"/>
        <v>Trisler8A02VT3</v>
      </c>
      <c r="B2988" s="97" t="s">
        <v>2548</v>
      </c>
      <c r="C2988" s="97" t="s">
        <v>1128</v>
      </c>
      <c r="D2988" s="97" t="s">
        <v>1487</v>
      </c>
      <c r="E2988" s="18">
        <v>113</v>
      </c>
    </row>
    <row r="2989" spans="1:5" x14ac:dyDescent="0.15">
      <c r="A2989" s="97" t="str">
        <f t="shared" si="46"/>
        <v>Trisler8N51RR</v>
      </c>
      <c r="B2989" s="97" t="s">
        <v>2548</v>
      </c>
      <c r="C2989" s="97" t="s">
        <v>245</v>
      </c>
      <c r="D2989" s="97" t="s">
        <v>1786</v>
      </c>
      <c r="E2989" s="18">
        <v>114</v>
      </c>
    </row>
    <row r="2990" spans="1:5" x14ac:dyDescent="0.15">
      <c r="A2990" s="97" t="str">
        <f t="shared" si="46"/>
        <v>Trisler8N51VT3</v>
      </c>
      <c r="B2990" s="97" t="s">
        <v>2548</v>
      </c>
      <c r="C2990" s="97" t="s">
        <v>1129</v>
      </c>
      <c r="D2990" s="97" t="s">
        <v>1487</v>
      </c>
      <c r="E2990" s="18">
        <v>114</v>
      </c>
    </row>
    <row r="2991" spans="1:5" x14ac:dyDescent="0.15">
      <c r="A2991" s="97" t="str">
        <f t="shared" si="46"/>
        <v>Trisler8N52PLRR</v>
      </c>
      <c r="B2991" s="97" t="s">
        <v>2548</v>
      </c>
      <c r="C2991" s="97" t="s">
        <v>246</v>
      </c>
      <c r="D2991" s="97" t="s">
        <v>1486</v>
      </c>
      <c r="E2991" s="18">
        <v>114</v>
      </c>
    </row>
    <row r="2992" spans="1:5" x14ac:dyDescent="0.15">
      <c r="A2992" s="97" t="str">
        <f t="shared" si="46"/>
        <v>Unity3308</v>
      </c>
      <c r="B2992" s="97" t="s">
        <v>1130</v>
      </c>
      <c r="C2992" s="97" t="s">
        <v>1131</v>
      </c>
      <c r="D2992" s="97" t="s">
        <v>1788</v>
      </c>
      <c r="E2992" s="18">
        <v>108</v>
      </c>
    </row>
    <row r="2993" spans="1:5" x14ac:dyDescent="0.15">
      <c r="A2993" s="97" t="str">
        <f t="shared" si="46"/>
        <v>Unity4405</v>
      </c>
      <c r="B2993" s="97" t="s">
        <v>1130</v>
      </c>
      <c r="C2993" s="97" t="s">
        <v>445</v>
      </c>
      <c r="D2993" s="97" t="s">
        <v>1487</v>
      </c>
      <c r="E2993" s="18">
        <v>105</v>
      </c>
    </row>
    <row r="2994" spans="1:5" x14ac:dyDescent="0.15">
      <c r="A2994" s="97" t="str">
        <f t="shared" si="46"/>
        <v>Vigoro56RP63</v>
      </c>
      <c r="B2994" s="97" t="s">
        <v>2815</v>
      </c>
      <c r="C2994" s="97" t="s">
        <v>2816</v>
      </c>
      <c r="D2994" s="97" t="s">
        <v>1486</v>
      </c>
      <c r="E2994" s="18">
        <v>116</v>
      </c>
    </row>
    <row r="2995" spans="1:5" x14ac:dyDescent="0.15">
      <c r="A2995" s="97" t="str">
        <f t="shared" si="46"/>
        <v>Viking6938</v>
      </c>
      <c r="B2995" s="97" t="s">
        <v>1132</v>
      </c>
      <c r="C2995" s="97" t="s">
        <v>1133</v>
      </c>
      <c r="D2995" s="97" t="s">
        <v>1491</v>
      </c>
      <c r="E2995" s="18">
        <v>103</v>
      </c>
    </row>
    <row r="2996" spans="1:5" x14ac:dyDescent="0.15">
      <c r="A2996" s="97" t="str">
        <f t="shared" si="46"/>
        <v>Wensman6271RR</v>
      </c>
      <c r="B2996" s="97" t="s">
        <v>2817</v>
      </c>
      <c r="C2996" s="97" t="s">
        <v>446</v>
      </c>
      <c r="D2996" s="97" t="s">
        <v>1786</v>
      </c>
      <c r="E2996" s="18">
        <v>97</v>
      </c>
    </row>
    <row r="2997" spans="1:5" x14ac:dyDescent="0.15">
      <c r="A2997" s="97" t="str">
        <f t="shared" si="46"/>
        <v>Wensman6271RR</v>
      </c>
      <c r="B2997" s="97" t="s">
        <v>2817</v>
      </c>
      <c r="C2997" s="97" t="s">
        <v>446</v>
      </c>
      <c r="D2997" s="97" t="s">
        <v>1786</v>
      </c>
      <c r="E2997" s="18">
        <v>97</v>
      </c>
    </row>
    <row r="2998" spans="1:5" x14ac:dyDescent="0.15">
      <c r="A2998" s="97" t="str">
        <f t="shared" si="46"/>
        <v>Wensman7273VT3</v>
      </c>
      <c r="B2998" s="97" t="s">
        <v>2817</v>
      </c>
      <c r="C2998" s="97" t="s">
        <v>447</v>
      </c>
      <c r="D2998" s="97" t="s">
        <v>1487</v>
      </c>
      <c r="E2998" s="18">
        <v>98</v>
      </c>
    </row>
    <row r="2999" spans="1:5" x14ac:dyDescent="0.15">
      <c r="A2999" s="97" t="str">
        <f t="shared" si="46"/>
        <v>Wensman7289VT3</v>
      </c>
      <c r="B2999" s="97" t="s">
        <v>2817</v>
      </c>
      <c r="C2999" s="97" t="s">
        <v>448</v>
      </c>
      <c r="D2999" s="97" t="s">
        <v>1487</v>
      </c>
      <c r="E2999" s="18">
        <v>99</v>
      </c>
    </row>
    <row r="3000" spans="1:5" x14ac:dyDescent="0.15">
      <c r="A3000" s="97" t="str">
        <f t="shared" si="46"/>
        <v>Wensman7360VT3</v>
      </c>
      <c r="B3000" s="97" t="s">
        <v>2817</v>
      </c>
      <c r="C3000" s="97" t="s">
        <v>1134</v>
      </c>
      <c r="D3000" s="97" t="s">
        <v>1487</v>
      </c>
      <c r="E3000" s="18">
        <v>103</v>
      </c>
    </row>
    <row r="3001" spans="1:5" x14ac:dyDescent="0.15">
      <c r="A3001" s="97" t="str">
        <f t="shared" si="46"/>
        <v>Wensman7433VT3</v>
      </c>
      <c r="B3001" s="97" t="s">
        <v>2817</v>
      </c>
      <c r="C3001" s="97" t="s">
        <v>1135</v>
      </c>
      <c r="D3001" s="97" t="s">
        <v>1487</v>
      </c>
      <c r="E3001" s="18">
        <v>105</v>
      </c>
    </row>
    <row r="3002" spans="1:5" x14ac:dyDescent="0.15">
      <c r="A3002" s="97" t="str">
        <f t="shared" si="46"/>
        <v>Wensman7469VT3</v>
      </c>
      <c r="B3002" s="97" t="s">
        <v>2817</v>
      </c>
      <c r="C3002" s="97" t="s">
        <v>1136</v>
      </c>
      <c r="D3002" s="97" t="s">
        <v>1487</v>
      </c>
      <c r="E3002" s="18">
        <v>109</v>
      </c>
    </row>
    <row r="3003" spans="1:5" x14ac:dyDescent="0.15">
      <c r="A3003" s="97" t="str">
        <f t="shared" si="46"/>
        <v>WYFFELS30in W7251</v>
      </c>
      <c r="B3003" s="97" t="s">
        <v>39</v>
      </c>
      <c r="C3003" s="97" t="s">
        <v>1137</v>
      </c>
      <c r="D3003" s="97" t="s">
        <v>1487</v>
      </c>
      <c r="E3003" s="18">
        <v>112</v>
      </c>
    </row>
    <row r="3004" spans="1:5" x14ac:dyDescent="0.15">
      <c r="A3004" s="97" t="str">
        <f t="shared" si="46"/>
        <v>WYFFELSAVICTA W5281</v>
      </c>
      <c r="B3004" s="97" t="s">
        <v>39</v>
      </c>
      <c r="C3004" s="97" t="s">
        <v>929</v>
      </c>
      <c r="D3004" s="97" t="s">
        <v>1487</v>
      </c>
      <c r="E3004" s="18">
        <v>108</v>
      </c>
    </row>
    <row r="3005" spans="1:5" x14ac:dyDescent="0.15">
      <c r="A3005" s="97" t="str">
        <f t="shared" si="46"/>
        <v>WYFFELSAVICTA W5641</v>
      </c>
      <c r="B3005" s="97" t="s">
        <v>39</v>
      </c>
      <c r="C3005" s="97" t="s">
        <v>930</v>
      </c>
      <c r="D3005" s="97" t="s">
        <v>1487</v>
      </c>
      <c r="E3005" s="18">
        <v>109</v>
      </c>
    </row>
    <row r="3006" spans="1:5" x14ac:dyDescent="0.15">
      <c r="A3006" s="97" t="str">
        <f t="shared" si="46"/>
        <v>WYFFELSCK W3944</v>
      </c>
      <c r="B3006" s="97" t="s">
        <v>39</v>
      </c>
      <c r="C3006" s="97" t="s">
        <v>449</v>
      </c>
      <c r="D3006" s="97" t="s">
        <v>1788</v>
      </c>
      <c r="E3006" s="18">
        <v>105</v>
      </c>
    </row>
    <row r="3007" spans="1:5" x14ac:dyDescent="0.15">
      <c r="A3007" s="97" t="str">
        <f t="shared" si="46"/>
        <v>WYFFELSCK W4940</v>
      </c>
      <c r="B3007" s="97" t="s">
        <v>39</v>
      </c>
      <c r="C3007" s="97" t="s">
        <v>450</v>
      </c>
      <c r="D3007" s="97" t="s">
        <v>1786</v>
      </c>
      <c r="E3007" s="18">
        <v>105</v>
      </c>
    </row>
    <row r="3008" spans="1:5" x14ac:dyDescent="0.15">
      <c r="A3008" s="97" t="str">
        <f t="shared" si="46"/>
        <v>WYFFELSCK W7251</v>
      </c>
      <c r="B3008" s="97" t="s">
        <v>39</v>
      </c>
      <c r="C3008" s="97" t="s">
        <v>451</v>
      </c>
      <c r="D3008" s="97" t="s">
        <v>1487</v>
      </c>
      <c r="E3008" s="18">
        <v>112</v>
      </c>
    </row>
    <row r="3009" spans="1:5" x14ac:dyDescent="0.15">
      <c r="A3009" s="97" t="str">
        <f t="shared" si="46"/>
        <v>WYFFELSHP W1721</v>
      </c>
      <c r="B3009" s="97" t="s">
        <v>39</v>
      </c>
      <c r="C3009" s="97" t="s">
        <v>1138</v>
      </c>
      <c r="D3009" s="97" t="s">
        <v>1487</v>
      </c>
      <c r="E3009" s="18">
        <v>96</v>
      </c>
    </row>
    <row r="3010" spans="1:5" x14ac:dyDescent="0.15">
      <c r="A3010" s="97" t="str">
        <f t="shared" ref="A3010:A3073" si="47">B3010&amp;C3010</f>
        <v>WYFFELSHP W2329</v>
      </c>
      <c r="B3010" s="97" t="s">
        <v>39</v>
      </c>
      <c r="C3010" s="97" t="s">
        <v>452</v>
      </c>
      <c r="D3010" s="97" t="s">
        <v>1796</v>
      </c>
      <c r="E3010" s="18">
        <v>100</v>
      </c>
    </row>
    <row r="3011" spans="1:5" x14ac:dyDescent="0.15">
      <c r="A3011" s="97" t="str">
        <f t="shared" si="47"/>
        <v>WYFFELSHP W6261</v>
      </c>
      <c r="B3011" s="97" t="s">
        <v>39</v>
      </c>
      <c r="C3011" s="97" t="s">
        <v>1139</v>
      </c>
      <c r="D3011" s="97" t="s">
        <v>1487</v>
      </c>
      <c r="E3011" s="18">
        <v>110</v>
      </c>
    </row>
    <row r="3012" spans="1:5" x14ac:dyDescent="0.15">
      <c r="A3012" s="97" t="str">
        <f t="shared" si="47"/>
        <v>WYFFELSHP W7251</v>
      </c>
      <c r="B3012" s="97" t="s">
        <v>39</v>
      </c>
      <c r="C3012" s="97" t="s">
        <v>1140</v>
      </c>
      <c r="D3012" s="97" t="s">
        <v>1487</v>
      </c>
      <c r="E3012" s="18">
        <v>112</v>
      </c>
    </row>
    <row r="3013" spans="1:5" x14ac:dyDescent="0.15">
      <c r="A3013" s="97" t="str">
        <f t="shared" si="47"/>
        <v>WYFFELSHP W8681</v>
      </c>
      <c r="B3013" s="97" t="s">
        <v>39</v>
      </c>
      <c r="C3013" s="97" t="s">
        <v>453</v>
      </c>
      <c r="D3013" s="97" t="s">
        <v>1487</v>
      </c>
      <c r="E3013" s="18">
        <v>116</v>
      </c>
    </row>
    <row r="3014" spans="1:5" x14ac:dyDescent="0.15">
      <c r="A3014" s="97" t="str">
        <f t="shared" si="47"/>
        <v>WYFFELSHP W9121</v>
      </c>
      <c r="B3014" s="97" t="s">
        <v>39</v>
      </c>
      <c r="C3014" s="97" t="s">
        <v>454</v>
      </c>
      <c r="D3014" s="97" t="s">
        <v>1487</v>
      </c>
      <c r="E3014" s="18">
        <v>117</v>
      </c>
    </row>
    <row r="3015" spans="1:5" x14ac:dyDescent="0.15">
      <c r="A3015" s="97" t="str">
        <f t="shared" si="47"/>
        <v>WYFFELSHP1 W2329</v>
      </c>
      <c r="B3015" s="97" t="s">
        <v>39</v>
      </c>
      <c r="C3015" s="97" t="s">
        <v>455</v>
      </c>
      <c r="D3015" s="97" t="s">
        <v>1796</v>
      </c>
      <c r="E3015" s="18">
        <v>100</v>
      </c>
    </row>
    <row r="3016" spans="1:5" x14ac:dyDescent="0.15">
      <c r="A3016" s="97" t="str">
        <f t="shared" si="47"/>
        <v>WYFFELSHP2 W2329</v>
      </c>
      <c r="B3016" s="97" t="s">
        <v>39</v>
      </c>
      <c r="C3016" s="97" t="s">
        <v>456</v>
      </c>
      <c r="D3016" s="97" t="s">
        <v>1796</v>
      </c>
      <c r="E3016" s="18">
        <v>100</v>
      </c>
    </row>
    <row r="3017" spans="1:5" x14ac:dyDescent="0.15">
      <c r="A3017" s="97" t="str">
        <f t="shared" si="47"/>
        <v>WYFFELSNO AVICTA W5281</v>
      </c>
      <c r="B3017" s="97" t="s">
        <v>39</v>
      </c>
      <c r="C3017" s="97" t="s">
        <v>457</v>
      </c>
      <c r="D3017" s="97" t="s">
        <v>1487</v>
      </c>
      <c r="E3017" s="18">
        <v>108</v>
      </c>
    </row>
    <row r="3018" spans="1:5" x14ac:dyDescent="0.15">
      <c r="A3018" s="97" t="str">
        <f t="shared" si="47"/>
        <v>WYFFELSNo AVICTA W5641</v>
      </c>
      <c r="B3018" s="97" t="s">
        <v>39</v>
      </c>
      <c r="C3018" s="97" t="s">
        <v>743</v>
      </c>
      <c r="D3018" s="97" t="s">
        <v>1487</v>
      </c>
      <c r="E3018" s="18">
        <v>109</v>
      </c>
    </row>
    <row r="3019" spans="1:5" x14ac:dyDescent="0.15">
      <c r="A3019" s="97" t="str">
        <f t="shared" si="47"/>
        <v>WYFFELSSI W5281</v>
      </c>
      <c r="B3019" s="97" t="s">
        <v>39</v>
      </c>
      <c r="C3019" s="97" t="s">
        <v>458</v>
      </c>
      <c r="D3019" s="97" t="s">
        <v>1487</v>
      </c>
      <c r="E3019" s="18">
        <v>108</v>
      </c>
    </row>
    <row r="3020" spans="1:5" x14ac:dyDescent="0.15">
      <c r="A3020" s="97" t="str">
        <f t="shared" si="47"/>
        <v>WYFFELSSI W5641</v>
      </c>
      <c r="B3020" s="97" t="s">
        <v>39</v>
      </c>
      <c r="C3020" s="97" t="s">
        <v>1141</v>
      </c>
      <c r="D3020" s="97" t="s">
        <v>1487</v>
      </c>
      <c r="E3020" s="18">
        <v>109</v>
      </c>
    </row>
    <row r="3021" spans="1:5" x14ac:dyDescent="0.15">
      <c r="A3021" s="97" t="str">
        <f t="shared" si="47"/>
        <v>WYFFELSTwin W7251</v>
      </c>
      <c r="B3021" s="97" t="s">
        <v>39</v>
      </c>
      <c r="C3021" s="97" t="s">
        <v>1142</v>
      </c>
      <c r="D3021" s="97" t="s">
        <v>1487</v>
      </c>
      <c r="E3021" s="18">
        <v>112</v>
      </c>
    </row>
    <row r="3022" spans="1:5" x14ac:dyDescent="0.15">
      <c r="A3022" s="97" t="str">
        <f t="shared" si="47"/>
        <v>WYFFELSW1721</v>
      </c>
      <c r="B3022" s="97" t="s">
        <v>39</v>
      </c>
      <c r="C3022" s="97" t="s">
        <v>1151</v>
      </c>
      <c r="D3022" s="97" t="s">
        <v>1487</v>
      </c>
      <c r="E3022" s="18">
        <v>96</v>
      </c>
    </row>
    <row r="3023" spans="1:5" x14ac:dyDescent="0.15">
      <c r="A3023" s="97" t="str">
        <f t="shared" si="47"/>
        <v>WYFFELSW1721</v>
      </c>
      <c r="B3023" s="97" t="s">
        <v>39</v>
      </c>
      <c r="C3023" s="97" t="s">
        <v>1151</v>
      </c>
      <c r="D3023" s="97" t="s">
        <v>1487</v>
      </c>
      <c r="E3023" s="18">
        <v>96</v>
      </c>
    </row>
    <row r="3024" spans="1:5" x14ac:dyDescent="0.15">
      <c r="A3024" s="97" t="str">
        <f t="shared" si="47"/>
        <v>WYFFELSW1935</v>
      </c>
      <c r="B3024" s="97" t="s">
        <v>39</v>
      </c>
      <c r="C3024" s="97" t="s">
        <v>1346</v>
      </c>
      <c r="D3024" s="97" t="s">
        <v>1491</v>
      </c>
      <c r="E3024" s="18">
        <v>98</v>
      </c>
    </row>
    <row r="3025" spans="1:5" x14ac:dyDescent="0.15">
      <c r="A3025" s="97" t="str">
        <f t="shared" si="47"/>
        <v>WYFFELSW1940</v>
      </c>
      <c r="B3025" s="97" t="s">
        <v>39</v>
      </c>
      <c r="C3025" s="97" t="s">
        <v>1347</v>
      </c>
      <c r="D3025" s="97" t="s">
        <v>1786</v>
      </c>
      <c r="E3025" s="18">
        <v>97</v>
      </c>
    </row>
    <row r="3026" spans="1:5" x14ac:dyDescent="0.15">
      <c r="A3026" s="97" t="str">
        <f t="shared" si="47"/>
        <v>WYFFELSW1941</v>
      </c>
      <c r="B3026" s="97" t="s">
        <v>39</v>
      </c>
      <c r="C3026" s="97" t="s">
        <v>1348</v>
      </c>
      <c r="D3026" s="97" t="s">
        <v>1487</v>
      </c>
      <c r="E3026" s="18">
        <v>98</v>
      </c>
    </row>
    <row r="3027" spans="1:5" x14ac:dyDescent="0.15">
      <c r="A3027" s="97" t="str">
        <f t="shared" si="47"/>
        <v>WYFFELSW1946</v>
      </c>
      <c r="B3027" s="97" t="s">
        <v>39</v>
      </c>
      <c r="C3027" s="97" t="s">
        <v>48</v>
      </c>
      <c r="D3027" s="97" t="s">
        <v>1486</v>
      </c>
      <c r="E3027" s="18">
        <v>98</v>
      </c>
    </row>
    <row r="3028" spans="1:5" x14ac:dyDescent="0.15">
      <c r="A3028" s="97" t="str">
        <f t="shared" si="47"/>
        <v>WYFFELSW1951</v>
      </c>
      <c r="B3028" s="97" t="s">
        <v>39</v>
      </c>
      <c r="C3028" s="97" t="s">
        <v>1349</v>
      </c>
      <c r="D3028" s="97" t="s">
        <v>1486</v>
      </c>
      <c r="E3028" s="18">
        <v>98</v>
      </c>
    </row>
    <row r="3029" spans="1:5" x14ac:dyDescent="0.15">
      <c r="A3029" s="97" t="str">
        <f t="shared" si="47"/>
        <v>WYFFELSW1953</v>
      </c>
      <c r="B3029" s="97" t="s">
        <v>39</v>
      </c>
      <c r="C3029" s="97" t="s">
        <v>1350</v>
      </c>
      <c r="D3029" s="97" t="s">
        <v>1487</v>
      </c>
      <c r="E3029" s="18">
        <v>98</v>
      </c>
    </row>
    <row r="3030" spans="1:5" x14ac:dyDescent="0.15">
      <c r="A3030" s="97" t="str">
        <f t="shared" si="47"/>
        <v>WYFFELSW1959</v>
      </c>
      <c r="B3030" s="97" t="s">
        <v>39</v>
      </c>
      <c r="C3030" s="97" t="s">
        <v>1351</v>
      </c>
      <c r="D3030" s="97" t="s">
        <v>1484</v>
      </c>
      <c r="E3030" s="18">
        <v>98</v>
      </c>
    </row>
    <row r="3031" spans="1:5" x14ac:dyDescent="0.15">
      <c r="A3031" s="97" t="str">
        <f t="shared" si="47"/>
        <v>WYFFELSW2323</v>
      </c>
      <c r="B3031" s="97" t="s">
        <v>39</v>
      </c>
      <c r="C3031" s="97" t="s">
        <v>1352</v>
      </c>
      <c r="D3031" s="97" t="s">
        <v>1491</v>
      </c>
      <c r="E3031" s="18">
        <v>100</v>
      </c>
    </row>
    <row r="3032" spans="1:5" x14ac:dyDescent="0.15">
      <c r="A3032" s="97" t="str">
        <f t="shared" si="47"/>
        <v>WYFFELSW2329</v>
      </c>
      <c r="B3032" s="97" t="s">
        <v>39</v>
      </c>
      <c r="C3032" s="97" t="s">
        <v>1384</v>
      </c>
      <c r="D3032" s="97" t="s">
        <v>1796</v>
      </c>
      <c r="E3032" s="18">
        <v>100</v>
      </c>
    </row>
    <row r="3033" spans="1:5" x14ac:dyDescent="0.15">
      <c r="A3033" s="97" t="str">
        <f t="shared" si="47"/>
        <v>WYFFELSW2525</v>
      </c>
      <c r="B3033" s="97" t="s">
        <v>39</v>
      </c>
      <c r="C3033" s="97" t="s">
        <v>1353</v>
      </c>
      <c r="D3033" s="97" t="s">
        <v>1485</v>
      </c>
      <c r="E3033" s="18">
        <v>101</v>
      </c>
    </row>
    <row r="3034" spans="1:5" x14ac:dyDescent="0.15">
      <c r="A3034" s="97" t="str">
        <f t="shared" si="47"/>
        <v>WYFFELSW2681</v>
      </c>
      <c r="B3034" s="97" t="s">
        <v>39</v>
      </c>
      <c r="C3034" s="97" t="s">
        <v>1385</v>
      </c>
      <c r="D3034" s="97" t="s">
        <v>1487</v>
      </c>
      <c r="E3034" s="18">
        <v>101</v>
      </c>
    </row>
    <row r="3035" spans="1:5" x14ac:dyDescent="0.15">
      <c r="A3035" s="97" t="str">
        <f t="shared" si="47"/>
        <v>WYFFELSW2690</v>
      </c>
      <c r="B3035" s="97" t="s">
        <v>39</v>
      </c>
      <c r="C3035" s="97" t="s">
        <v>1354</v>
      </c>
      <c r="D3035" s="97" t="s">
        <v>2641</v>
      </c>
      <c r="E3035" s="18">
        <v>101</v>
      </c>
    </row>
    <row r="3036" spans="1:5" x14ac:dyDescent="0.15">
      <c r="A3036" s="97" t="str">
        <f t="shared" si="47"/>
        <v>WYFFELSW2697</v>
      </c>
      <c r="B3036" s="97" t="s">
        <v>39</v>
      </c>
      <c r="C3036" s="97" t="s">
        <v>1355</v>
      </c>
      <c r="D3036" s="97" t="s">
        <v>1488</v>
      </c>
      <c r="E3036" s="18">
        <v>102</v>
      </c>
    </row>
    <row r="3037" spans="1:5" x14ac:dyDescent="0.15">
      <c r="A3037" s="97" t="str">
        <f t="shared" si="47"/>
        <v>WYFFELSW2711</v>
      </c>
      <c r="B3037" s="97" t="s">
        <v>39</v>
      </c>
      <c r="C3037" s="97" t="s">
        <v>1356</v>
      </c>
      <c r="D3037" s="97" t="s">
        <v>1486</v>
      </c>
      <c r="E3037" s="18">
        <v>102</v>
      </c>
    </row>
    <row r="3038" spans="1:5" x14ac:dyDescent="0.15">
      <c r="A3038" s="97" t="str">
        <f t="shared" si="47"/>
        <v>WYFFELSW2713</v>
      </c>
      <c r="B3038" s="97" t="s">
        <v>39</v>
      </c>
      <c r="C3038" s="97" t="s">
        <v>49</v>
      </c>
      <c r="D3038" s="97" t="s">
        <v>1492</v>
      </c>
      <c r="E3038" s="18">
        <v>102</v>
      </c>
    </row>
    <row r="3039" spans="1:5" x14ac:dyDescent="0.15">
      <c r="A3039" s="97" t="str">
        <f t="shared" si="47"/>
        <v>WYFFELSW2717</v>
      </c>
      <c r="B3039" s="97" t="s">
        <v>39</v>
      </c>
      <c r="C3039" s="97" t="s">
        <v>50</v>
      </c>
      <c r="D3039" s="97" t="s">
        <v>1488</v>
      </c>
      <c r="E3039" s="18">
        <v>102</v>
      </c>
    </row>
    <row r="3040" spans="1:5" x14ac:dyDescent="0.15">
      <c r="A3040" s="97" t="str">
        <f t="shared" si="47"/>
        <v>WYFFELSW2730</v>
      </c>
      <c r="B3040" s="97" t="s">
        <v>39</v>
      </c>
      <c r="C3040" s="97" t="s">
        <v>1357</v>
      </c>
      <c r="D3040" s="97" t="s">
        <v>1786</v>
      </c>
      <c r="E3040" s="18">
        <v>102</v>
      </c>
    </row>
    <row r="3041" spans="1:5" x14ac:dyDescent="0.15">
      <c r="A3041" s="97" t="str">
        <f t="shared" si="47"/>
        <v>WYFFELSW2730 w/ SI</v>
      </c>
      <c r="B3041" s="97" t="s">
        <v>39</v>
      </c>
      <c r="C3041" s="97" t="s">
        <v>744</v>
      </c>
      <c r="D3041" s="97" t="s">
        <v>1786</v>
      </c>
      <c r="E3041" s="18">
        <v>102</v>
      </c>
    </row>
    <row r="3042" spans="1:5" x14ac:dyDescent="0.15">
      <c r="A3042" s="97" t="str">
        <f t="shared" si="47"/>
        <v>WYFFELSW2731</v>
      </c>
      <c r="B3042" s="97" t="s">
        <v>39</v>
      </c>
      <c r="C3042" s="97" t="s">
        <v>1358</v>
      </c>
      <c r="D3042" s="97" t="s">
        <v>1487</v>
      </c>
      <c r="E3042" s="18">
        <v>103</v>
      </c>
    </row>
    <row r="3043" spans="1:5" x14ac:dyDescent="0.15">
      <c r="A3043" s="97" t="str">
        <f t="shared" si="47"/>
        <v>WYFFELSW2739</v>
      </c>
      <c r="B3043" s="97" t="s">
        <v>39</v>
      </c>
      <c r="C3043" s="97" t="s">
        <v>1359</v>
      </c>
      <c r="D3043" s="97" t="s">
        <v>1484</v>
      </c>
      <c r="E3043" s="18">
        <v>103</v>
      </c>
    </row>
    <row r="3044" spans="1:5" x14ac:dyDescent="0.15">
      <c r="A3044" s="97" t="str">
        <f t="shared" si="47"/>
        <v>WYFFELSW2751</v>
      </c>
      <c r="B3044" s="97" t="s">
        <v>39</v>
      </c>
      <c r="C3044" s="97" t="s">
        <v>249</v>
      </c>
      <c r="D3044" s="97" t="s">
        <v>1487</v>
      </c>
      <c r="E3044" s="18">
        <v>102</v>
      </c>
    </row>
    <row r="3045" spans="1:5" x14ac:dyDescent="0.15">
      <c r="A3045" s="97" t="str">
        <f t="shared" si="47"/>
        <v>WYFFELSW3361</v>
      </c>
      <c r="B3045" s="97" t="s">
        <v>39</v>
      </c>
      <c r="C3045" s="97" t="s">
        <v>1360</v>
      </c>
      <c r="D3045" s="97" t="s">
        <v>1487</v>
      </c>
      <c r="E3045" s="18">
        <v>103</v>
      </c>
    </row>
    <row r="3046" spans="1:5" x14ac:dyDescent="0.15">
      <c r="A3046" s="97" t="str">
        <f t="shared" si="47"/>
        <v>WYFFELSW3423</v>
      </c>
      <c r="B3046" s="97" t="s">
        <v>39</v>
      </c>
      <c r="C3046" s="97" t="s">
        <v>1295</v>
      </c>
      <c r="D3046" s="97" t="s">
        <v>1491</v>
      </c>
      <c r="E3046" s="18">
        <v>103</v>
      </c>
    </row>
    <row r="3047" spans="1:5" x14ac:dyDescent="0.15">
      <c r="A3047" s="97" t="str">
        <f t="shared" si="47"/>
        <v>WYFFELSW3520</v>
      </c>
      <c r="B3047" s="97" t="s">
        <v>39</v>
      </c>
      <c r="C3047" s="97" t="s">
        <v>1296</v>
      </c>
      <c r="D3047" s="97" t="s">
        <v>2641</v>
      </c>
      <c r="E3047" s="18">
        <v>103</v>
      </c>
    </row>
    <row r="3048" spans="1:5" x14ac:dyDescent="0.15">
      <c r="A3048" s="97" t="str">
        <f t="shared" si="47"/>
        <v>WYFFELSW3521</v>
      </c>
      <c r="B3048" s="97" t="s">
        <v>39</v>
      </c>
      <c r="C3048" s="97" t="s">
        <v>1297</v>
      </c>
      <c r="D3048" s="97" t="s">
        <v>1487</v>
      </c>
      <c r="E3048" s="18">
        <v>104</v>
      </c>
    </row>
    <row r="3049" spans="1:5" x14ac:dyDescent="0.15">
      <c r="A3049" s="97" t="str">
        <f t="shared" si="47"/>
        <v>WYFFELSW3525</v>
      </c>
      <c r="B3049" s="97" t="s">
        <v>39</v>
      </c>
      <c r="C3049" s="97" t="s">
        <v>1298</v>
      </c>
      <c r="D3049" s="97" t="s">
        <v>1787</v>
      </c>
      <c r="E3049" s="18">
        <v>103</v>
      </c>
    </row>
    <row r="3050" spans="1:5" x14ac:dyDescent="0.15">
      <c r="A3050" s="97" t="str">
        <f t="shared" si="47"/>
        <v>WYFFELSW3531</v>
      </c>
      <c r="B3050" s="97" t="s">
        <v>39</v>
      </c>
      <c r="C3050" s="97" t="s">
        <v>51</v>
      </c>
      <c r="D3050" s="97" t="s">
        <v>1487</v>
      </c>
      <c r="E3050" s="18">
        <v>104</v>
      </c>
    </row>
    <row r="3051" spans="1:5" x14ac:dyDescent="0.15">
      <c r="A3051" s="97" t="str">
        <f t="shared" si="47"/>
        <v>WYFFELSW3535</v>
      </c>
      <c r="B3051" s="97" t="s">
        <v>39</v>
      </c>
      <c r="C3051" s="97" t="s">
        <v>52</v>
      </c>
      <c r="D3051" s="97" t="s">
        <v>1787</v>
      </c>
      <c r="E3051" s="18">
        <v>103</v>
      </c>
    </row>
    <row r="3052" spans="1:5" x14ac:dyDescent="0.15">
      <c r="A3052" s="97" t="str">
        <f t="shared" si="47"/>
        <v>WYFFELSW3629</v>
      </c>
      <c r="B3052" s="97" t="s">
        <v>39</v>
      </c>
      <c r="C3052" s="97" t="s">
        <v>53</v>
      </c>
      <c r="D3052" s="97" t="s">
        <v>1796</v>
      </c>
      <c r="E3052" s="18">
        <v>104</v>
      </c>
    </row>
    <row r="3053" spans="1:5" x14ac:dyDescent="0.15">
      <c r="A3053" s="97" t="str">
        <f t="shared" si="47"/>
        <v>WYFFELSW3629 BDR</v>
      </c>
      <c r="B3053" s="97" t="s">
        <v>39</v>
      </c>
      <c r="C3053" s="97" t="s">
        <v>745</v>
      </c>
      <c r="D3053" s="97" t="s">
        <v>1796</v>
      </c>
      <c r="E3053" s="18">
        <v>104</v>
      </c>
    </row>
    <row r="3054" spans="1:5" x14ac:dyDescent="0.15">
      <c r="A3054" s="97" t="str">
        <f t="shared" si="47"/>
        <v>WYFFELSW3810</v>
      </c>
      <c r="B3054" s="97" t="s">
        <v>39</v>
      </c>
      <c r="C3054" s="97" t="s">
        <v>54</v>
      </c>
      <c r="D3054" s="97" t="s">
        <v>2641</v>
      </c>
      <c r="E3054" s="18">
        <v>104</v>
      </c>
    </row>
    <row r="3055" spans="1:5" x14ac:dyDescent="0.15">
      <c r="A3055" s="97" t="str">
        <f t="shared" si="47"/>
        <v>WYFFELSW3812</v>
      </c>
      <c r="B3055" s="97" t="s">
        <v>39</v>
      </c>
      <c r="C3055" s="97" t="s">
        <v>55</v>
      </c>
      <c r="D3055" s="97" t="s">
        <v>1383</v>
      </c>
      <c r="E3055" s="18">
        <v>104</v>
      </c>
    </row>
    <row r="3056" spans="1:5" x14ac:dyDescent="0.15">
      <c r="A3056" s="97" t="str">
        <f t="shared" si="47"/>
        <v>WYFFELSW3813</v>
      </c>
      <c r="B3056" s="97" t="s">
        <v>39</v>
      </c>
      <c r="C3056" s="97" t="s">
        <v>1280</v>
      </c>
      <c r="D3056" s="97" t="s">
        <v>1492</v>
      </c>
      <c r="E3056" s="18">
        <v>105</v>
      </c>
    </row>
    <row r="3057" spans="1:5" x14ac:dyDescent="0.15">
      <c r="A3057" s="97" t="str">
        <f t="shared" si="47"/>
        <v>WYFFELSW3817</v>
      </c>
      <c r="B3057" s="97" t="s">
        <v>39</v>
      </c>
      <c r="C3057" s="97" t="s">
        <v>56</v>
      </c>
      <c r="D3057" s="97" t="s">
        <v>1488</v>
      </c>
      <c r="E3057" s="18">
        <v>105</v>
      </c>
    </row>
    <row r="3058" spans="1:5" x14ac:dyDescent="0.15">
      <c r="A3058" s="97" t="str">
        <f t="shared" si="47"/>
        <v>WYFFELSW3819</v>
      </c>
      <c r="B3058" s="97" t="s">
        <v>39</v>
      </c>
      <c r="C3058" s="97" t="s">
        <v>1281</v>
      </c>
      <c r="D3058" s="97" t="s">
        <v>1484</v>
      </c>
      <c r="E3058" s="18">
        <v>105</v>
      </c>
    </row>
    <row r="3059" spans="1:5" x14ac:dyDescent="0.15">
      <c r="A3059" s="97" t="str">
        <f t="shared" si="47"/>
        <v>WYFFELSW3865</v>
      </c>
      <c r="B3059" s="97" t="s">
        <v>39</v>
      </c>
      <c r="C3059" s="97" t="s">
        <v>1282</v>
      </c>
      <c r="D3059" s="97" t="s">
        <v>1485</v>
      </c>
      <c r="E3059" s="18">
        <v>104</v>
      </c>
    </row>
    <row r="3060" spans="1:5" x14ac:dyDescent="0.15">
      <c r="A3060" s="97" t="str">
        <f t="shared" si="47"/>
        <v>WYFFELSW3944</v>
      </c>
      <c r="B3060" s="97" t="s">
        <v>39</v>
      </c>
      <c r="C3060" s="97" t="s">
        <v>1283</v>
      </c>
      <c r="D3060" s="97" t="s">
        <v>1788</v>
      </c>
      <c r="E3060" s="18">
        <v>105</v>
      </c>
    </row>
    <row r="3061" spans="1:5" x14ac:dyDescent="0.15">
      <c r="A3061" s="97" t="str">
        <f t="shared" si="47"/>
        <v>WYFFELSW3944 BDR</v>
      </c>
      <c r="B3061" s="97" t="s">
        <v>39</v>
      </c>
      <c r="C3061" s="97" t="s">
        <v>746</v>
      </c>
      <c r="D3061" s="97" t="s">
        <v>1788</v>
      </c>
      <c r="E3061" s="18">
        <v>105</v>
      </c>
    </row>
    <row r="3062" spans="1:5" x14ac:dyDescent="0.15">
      <c r="A3062" s="97" t="str">
        <f t="shared" si="47"/>
        <v>WYFFELSW3944 w/F</v>
      </c>
      <c r="B3062" s="97" t="s">
        <v>39</v>
      </c>
      <c r="C3062" s="97" t="s">
        <v>747</v>
      </c>
      <c r="D3062" s="97" t="s">
        <v>1788</v>
      </c>
      <c r="E3062" s="18">
        <v>105</v>
      </c>
    </row>
    <row r="3063" spans="1:5" x14ac:dyDescent="0.15">
      <c r="A3063" s="97" t="str">
        <f t="shared" si="47"/>
        <v>WYFFELSW3944-HP</v>
      </c>
      <c r="B3063" s="97" t="s">
        <v>39</v>
      </c>
      <c r="C3063" s="97" t="s">
        <v>748</v>
      </c>
      <c r="D3063" s="97" t="s">
        <v>1788</v>
      </c>
      <c r="E3063" s="18">
        <v>105</v>
      </c>
    </row>
    <row r="3064" spans="1:5" x14ac:dyDescent="0.15">
      <c r="A3064" s="97" t="str">
        <f t="shared" si="47"/>
        <v>WYFFELSW3944-HP2</v>
      </c>
      <c r="B3064" s="97" t="s">
        <v>39</v>
      </c>
      <c r="C3064" s="97" t="s">
        <v>749</v>
      </c>
      <c r="D3064" s="97" t="s">
        <v>1788</v>
      </c>
      <c r="E3064" s="18">
        <v>105</v>
      </c>
    </row>
    <row r="3065" spans="1:5" x14ac:dyDescent="0.15">
      <c r="A3065" s="97" t="str">
        <f t="shared" si="47"/>
        <v>WYFFELSW3945</v>
      </c>
      <c r="B3065" s="97" t="s">
        <v>39</v>
      </c>
      <c r="C3065" s="97" t="s">
        <v>1361</v>
      </c>
      <c r="D3065" s="97" t="s">
        <v>1485</v>
      </c>
      <c r="E3065" s="18">
        <v>105</v>
      </c>
    </row>
    <row r="3066" spans="1:5" x14ac:dyDescent="0.15">
      <c r="A3066" s="97" t="str">
        <f t="shared" si="47"/>
        <v>WYFFELSW4161</v>
      </c>
      <c r="B3066" s="97" t="s">
        <v>39</v>
      </c>
      <c r="C3066" s="97" t="s">
        <v>1362</v>
      </c>
      <c r="D3066" s="97" t="s">
        <v>1486</v>
      </c>
      <c r="E3066" s="18">
        <v>104</v>
      </c>
    </row>
    <row r="3067" spans="1:5" x14ac:dyDescent="0.15">
      <c r="A3067" s="97" t="str">
        <f t="shared" si="47"/>
        <v>WYFFELSW4167</v>
      </c>
      <c r="B3067" s="97" t="s">
        <v>39</v>
      </c>
      <c r="C3067" s="97" t="s">
        <v>1299</v>
      </c>
      <c r="D3067" s="97" t="s">
        <v>1488</v>
      </c>
      <c r="E3067" s="18">
        <v>104</v>
      </c>
    </row>
    <row r="3068" spans="1:5" x14ac:dyDescent="0.15">
      <c r="A3068" s="97" t="str">
        <f t="shared" si="47"/>
        <v>WYFFELSW4820</v>
      </c>
      <c r="B3068" s="97" t="s">
        <v>39</v>
      </c>
      <c r="C3068" s="97" t="s">
        <v>1300</v>
      </c>
      <c r="D3068" s="97" t="s">
        <v>1786</v>
      </c>
      <c r="E3068" s="18">
        <v>105</v>
      </c>
    </row>
    <row r="3069" spans="1:5" x14ac:dyDescent="0.15">
      <c r="A3069" s="97" t="str">
        <f t="shared" si="47"/>
        <v>WYFFELSW4822</v>
      </c>
      <c r="B3069" s="97" t="s">
        <v>39</v>
      </c>
      <c r="C3069" s="97" t="s">
        <v>58</v>
      </c>
      <c r="D3069" s="97" t="s">
        <v>1484</v>
      </c>
      <c r="E3069" s="18">
        <v>106</v>
      </c>
    </row>
    <row r="3070" spans="1:5" x14ac:dyDescent="0.15">
      <c r="A3070" s="97" t="str">
        <f t="shared" si="47"/>
        <v>WYFFELSW4823</v>
      </c>
      <c r="B3070" s="97" t="s">
        <v>39</v>
      </c>
      <c r="C3070" s="97" t="s">
        <v>59</v>
      </c>
      <c r="D3070" s="97" t="s">
        <v>1492</v>
      </c>
      <c r="E3070" s="18">
        <v>106</v>
      </c>
    </row>
    <row r="3071" spans="1:5" x14ac:dyDescent="0.15">
      <c r="A3071" s="97" t="str">
        <f t="shared" si="47"/>
        <v>WYFFELSW4824</v>
      </c>
      <c r="B3071" s="97" t="s">
        <v>39</v>
      </c>
      <c r="C3071" s="97" t="s">
        <v>60</v>
      </c>
      <c r="D3071" s="97" t="s">
        <v>1364</v>
      </c>
      <c r="E3071" s="18">
        <v>105</v>
      </c>
    </row>
    <row r="3072" spans="1:5" x14ac:dyDescent="0.15">
      <c r="A3072" s="97" t="str">
        <f t="shared" si="47"/>
        <v>WYFFELSW4826</v>
      </c>
      <c r="B3072" s="97" t="s">
        <v>39</v>
      </c>
      <c r="C3072" s="97" t="s">
        <v>1301</v>
      </c>
      <c r="D3072" s="97" t="s">
        <v>1489</v>
      </c>
      <c r="E3072" s="18">
        <v>105</v>
      </c>
    </row>
    <row r="3073" spans="1:5" x14ac:dyDescent="0.15">
      <c r="A3073" s="97" t="str">
        <f t="shared" si="47"/>
        <v>WYFFELSW4827</v>
      </c>
      <c r="B3073" s="97" t="s">
        <v>39</v>
      </c>
      <c r="C3073" s="97" t="s">
        <v>61</v>
      </c>
      <c r="D3073" s="97" t="s">
        <v>1488</v>
      </c>
      <c r="E3073" s="18">
        <v>106</v>
      </c>
    </row>
    <row r="3074" spans="1:5" x14ac:dyDescent="0.15">
      <c r="A3074" s="97" t="str">
        <f t="shared" ref="A3074:A3137" si="48">B3074&amp;C3074</f>
        <v>WYFFELSW4828</v>
      </c>
      <c r="B3074" s="97" t="s">
        <v>39</v>
      </c>
      <c r="C3074" s="97" t="s">
        <v>57</v>
      </c>
      <c r="D3074" s="97" t="s">
        <v>2641</v>
      </c>
      <c r="E3074" s="18">
        <v>105</v>
      </c>
    </row>
    <row r="3075" spans="1:5" x14ac:dyDescent="0.15">
      <c r="A3075" s="97" t="str">
        <f t="shared" si="48"/>
        <v>WYFFELSW4829</v>
      </c>
      <c r="B3075" s="97" t="s">
        <v>39</v>
      </c>
      <c r="C3075" s="97" t="s">
        <v>62</v>
      </c>
      <c r="D3075" s="97" t="s">
        <v>247</v>
      </c>
      <c r="E3075" s="18">
        <v>106</v>
      </c>
    </row>
    <row r="3076" spans="1:5" x14ac:dyDescent="0.15">
      <c r="A3076" s="97" t="str">
        <f t="shared" si="48"/>
        <v>WYFFELSW4831</v>
      </c>
      <c r="B3076" s="97" t="s">
        <v>39</v>
      </c>
      <c r="C3076" s="97" t="s">
        <v>63</v>
      </c>
      <c r="D3076" s="97" t="s">
        <v>1486</v>
      </c>
      <c r="E3076" s="18">
        <v>106</v>
      </c>
    </row>
    <row r="3077" spans="1:5" x14ac:dyDescent="0.15">
      <c r="A3077" s="97" t="str">
        <f t="shared" si="48"/>
        <v>WYFFELSW4831 CK</v>
      </c>
      <c r="B3077" s="97" t="s">
        <v>39</v>
      </c>
      <c r="C3077" s="97" t="s">
        <v>750</v>
      </c>
      <c r="D3077" s="97" t="s">
        <v>1486</v>
      </c>
      <c r="E3077" s="18">
        <v>106</v>
      </c>
    </row>
    <row r="3078" spans="1:5" x14ac:dyDescent="0.15">
      <c r="A3078" s="97" t="str">
        <f t="shared" si="48"/>
        <v>WYFFELSW4835</v>
      </c>
      <c r="B3078" s="97" t="s">
        <v>39</v>
      </c>
      <c r="C3078" s="97" t="s">
        <v>64</v>
      </c>
      <c r="D3078" s="97" t="s">
        <v>1793</v>
      </c>
      <c r="E3078" s="18">
        <v>105</v>
      </c>
    </row>
    <row r="3079" spans="1:5" x14ac:dyDescent="0.15">
      <c r="A3079" s="97" t="str">
        <f t="shared" si="48"/>
        <v>WYFFELSW4940</v>
      </c>
      <c r="B3079" s="97" t="s">
        <v>39</v>
      </c>
      <c r="C3079" s="97" t="s">
        <v>1302</v>
      </c>
      <c r="D3079" s="97" t="s">
        <v>1786</v>
      </c>
      <c r="E3079" s="18">
        <v>105</v>
      </c>
    </row>
    <row r="3080" spans="1:5" x14ac:dyDescent="0.15">
      <c r="A3080" s="97" t="str">
        <f t="shared" si="48"/>
        <v>WYFFELSW4941</v>
      </c>
      <c r="B3080" s="97" t="s">
        <v>39</v>
      </c>
      <c r="C3080" s="97" t="s">
        <v>1303</v>
      </c>
      <c r="D3080" s="97" t="s">
        <v>1487</v>
      </c>
      <c r="E3080" s="18">
        <v>106</v>
      </c>
    </row>
    <row r="3081" spans="1:5" x14ac:dyDescent="0.15">
      <c r="A3081" s="97" t="str">
        <f t="shared" si="48"/>
        <v>WYFFELSW4941-HP</v>
      </c>
      <c r="B3081" s="97" t="s">
        <v>39</v>
      </c>
      <c r="C3081" s="97" t="s">
        <v>751</v>
      </c>
      <c r="D3081" s="97" t="s">
        <v>1487</v>
      </c>
      <c r="E3081" s="18">
        <v>106</v>
      </c>
    </row>
    <row r="3082" spans="1:5" x14ac:dyDescent="0.15">
      <c r="A3082" s="97" t="str">
        <f t="shared" si="48"/>
        <v>WYFFELSW4947</v>
      </c>
      <c r="B3082" s="97" t="s">
        <v>39</v>
      </c>
      <c r="C3082" s="97" t="s">
        <v>1304</v>
      </c>
      <c r="D3082" s="97" t="s">
        <v>1488</v>
      </c>
      <c r="E3082" s="18">
        <v>106</v>
      </c>
    </row>
    <row r="3083" spans="1:5" x14ac:dyDescent="0.15">
      <c r="A3083" s="97" t="str">
        <f t="shared" si="48"/>
        <v>WYFFELSW5051</v>
      </c>
      <c r="B3083" s="97" t="s">
        <v>39</v>
      </c>
      <c r="C3083" s="97" t="s">
        <v>250</v>
      </c>
      <c r="D3083" s="97" t="s">
        <v>1487</v>
      </c>
      <c r="E3083" s="18">
        <v>107</v>
      </c>
    </row>
    <row r="3084" spans="1:5" x14ac:dyDescent="0.15">
      <c r="A3084" s="97" t="str">
        <f t="shared" si="48"/>
        <v>WYFFELSW5061</v>
      </c>
      <c r="B3084" s="97" t="s">
        <v>39</v>
      </c>
      <c r="C3084" s="97" t="s">
        <v>66</v>
      </c>
      <c r="D3084" s="97" t="s">
        <v>1486</v>
      </c>
      <c r="E3084" s="18">
        <v>107</v>
      </c>
    </row>
    <row r="3085" spans="1:5" x14ac:dyDescent="0.15">
      <c r="A3085" s="97" t="str">
        <f t="shared" si="48"/>
        <v>WYFFELSW5063</v>
      </c>
      <c r="B3085" s="97" t="s">
        <v>39</v>
      </c>
      <c r="C3085" s="97" t="s">
        <v>67</v>
      </c>
      <c r="D3085" s="97" t="s">
        <v>1487</v>
      </c>
      <c r="E3085" s="18">
        <v>107</v>
      </c>
    </row>
    <row r="3086" spans="1:5" x14ac:dyDescent="0.15">
      <c r="A3086" s="97" t="str">
        <f t="shared" si="48"/>
        <v>WYFFELSW5064</v>
      </c>
      <c r="B3086" s="97" t="s">
        <v>39</v>
      </c>
      <c r="C3086" s="97" t="s">
        <v>65</v>
      </c>
      <c r="D3086" s="97" t="s">
        <v>1364</v>
      </c>
      <c r="E3086" s="18">
        <v>106</v>
      </c>
    </row>
    <row r="3087" spans="1:5" x14ac:dyDescent="0.15">
      <c r="A3087" s="97" t="str">
        <f t="shared" si="48"/>
        <v>WYFFELSW5066</v>
      </c>
      <c r="B3087" s="97" t="s">
        <v>39</v>
      </c>
      <c r="C3087" s="97" t="s">
        <v>68</v>
      </c>
      <c r="D3087" s="97" t="s">
        <v>1489</v>
      </c>
      <c r="E3087" s="18">
        <v>106</v>
      </c>
    </row>
    <row r="3088" spans="1:5" x14ac:dyDescent="0.15">
      <c r="A3088" s="97" t="str">
        <f t="shared" si="48"/>
        <v>WYFFELSW5069</v>
      </c>
      <c r="B3088" s="97" t="s">
        <v>39</v>
      </c>
      <c r="C3088" s="97" t="s">
        <v>1305</v>
      </c>
      <c r="D3088" s="97" t="s">
        <v>1484</v>
      </c>
      <c r="E3088" s="18">
        <v>107</v>
      </c>
    </row>
    <row r="3089" spans="1:5" x14ac:dyDescent="0.15">
      <c r="A3089" s="97" t="str">
        <f t="shared" si="48"/>
        <v>WYFFELSW5150</v>
      </c>
      <c r="B3089" s="97" t="s">
        <v>39</v>
      </c>
      <c r="C3089" s="97" t="s">
        <v>69</v>
      </c>
      <c r="D3089" s="97" t="s">
        <v>2641</v>
      </c>
      <c r="E3089" s="18">
        <v>107</v>
      </c>
    </row>
    <row r="3090" spans="1:5" x14ac:dyDescent="0.15">
      <c r="A3090" s="97" t="str">
        <f t="shared" si="48"/>
        <v>WYFFELSW5155</v>
      </c>
      <c r="B3090" s="97" t="s">
        <v>39</v>
      </c>
      <c r="C3090" s="97" t="s">
        <v>1306</v>
      </c>
      <c r="D3090" s="97" t="s">
        <v>1787</v>
      </c>
      <c r="E3090" s="18">
        <v>107</v>
      </c>
    </row>
    <row r="3091" spans="1:5" x14ac:dyDescent="0.15">
      <c r="A3091" s="97" t="str">
        <f t="shared" si="48"/>
        <v>WYFFELSW5155 w/ SI</v>
      </c>
      <c r="B3091" s="97" t="s">
        <v>39</v>
      </c>
      <c r="C3091" s="97" t="s">
        <v>752</v>
      </c>
      <c r="D3091" s="97" t="s">
        <v>1787</v>
      </c>
      <c r="E3091" s="18">
        <v>107</v>
      </c>
    </row>
    <row r="3092" spans="1:5" x14ac:dyDescent="0.15">
      <c r="A3092" s="97" t="str">
        <f t="shared" si="48"/>
        <v>WYFFELSW5159</v>
      </c>
      <c r="B3092" s="97" t="s">
        <v>39</v>
      </c>
      <c r="C3092" s="97" t="s">
        <v>1387</v>
      </c>
      <c r="D3092" s="97" t="s">
        <v>1796</v>
      </c>
      <c r="E3092" s="18">
        <v>108</v>
      </c>
    </row>
    <row r="3093" spans="1:5" x14ac:dyDescent="0.15">
      <c r="A3093" s="97" t="str">
        <f t="shared" si="48"/>
        <v>WYFFELSW5159-HP</v>
      </c>
      <c r="B3093" s="97" t="s">
        <v>39</v>
      </c>
      <c r="C3093" s="97" t="s">
        <v>753</v>
      </c>
      <c r="D3093" s="97" t="s">
        <v>1796</v>
      </c>
      <c r="E3093" s="18">
        <v>108</v>
      </c>
    </row>
    <row r="3094" spans="1:5" x14ac:dyDescent="0.15">
      <c r="A3094" s="97" t="str">
        <f t="shared" si="48"/>
        <v>WYFFELSW5175</v>
      </c>
      <c r="B3094" s="97" t="s">
        <v>39</v>
      </c>
      <c r="C3094" s="97" t="s">
        <v>1307</v>
      </c>
      <c r="D3094" s="97" t="s">
        <v>1787</v>
      </c>
      <c r="E3094" s="18">
        <v>106</v>
      </c>
    </row>
    <row r="3095" spans="1:5" x14ac:dyDescent="0.15">
      <c r="A3095" s="97" t="str">
        <f t="shared" si="48"/>
        <v>WYFFELSW5223</v>
      </c>
      <c r="B3095" s="97" t="s">
        <v>39</v>
      </c>
      <c r="C3095" s="97" t="s">
        <v>70</v>
      </c>
      <c r="D3095" s="97" t="s">
        <v>1492</v>
      </c>
      <c r="E3095" s="18">
        <v>107</v>
      </c>
    </row>
    <row r="3096" spans="1:5" x14ac:dyDescent="0.15">
      <c r="A3096" s="97" t="str">
        <f t="shared" si="48"/>
        <v>WYFFELSW5280</v>
      </c>
      <c r="B3096" s="97" t="s">
        <v>39</v>
      </c>
      <c r="C3096" s="97" t="s">
        <v>1308</v>
      </c>
      <c r="D3096" s="97" t="s">
        <v>1786</v>
      </c>
      <c r="E3096" s="18">
        <v>107</v>
      </c>
    </row>
    <row r="3097" spans="1:5" x14ac:dyDescent="0.15">
      <c r="A3097" s="97" t="str">
        <f t="shared" si="48"/>
        <v>WYFFELSW5280 w/ SI</v>
      </c>
      <c r="B3097" s="97" t="s">
        <v>39</v>
      </c>
      <c r="C3097" s="97" t="s">
        <v>754</v>
      </c>
      <c r="D3097" s="97" t="s">
        <v>1786</v>
      </c>
      <c r="E3097" s="18">
        <v>108</v>
      </c>
    </row>
    <row r="3098" spans="1:5" x14ac:dyDescent="0.15">
      <c r="A3098" s="97" t="str">
        <f t="shared" si="48"/>
        <v>WYFFELSW5281</v>
      </c>
      <c r="B3098" s="97" t="s">
        <v>39</v>
      </c>
      <c r="C3098" s="97" t="s">
        <v>1309</v>
      </c>
      <c r="D3098" s="97" t="s">
        <v>1487</v>
      </c>
      <c r="E3098" s="18">
        <v>108</v>
      </c>
    </row>
    <row r="3099" spans="1:5" x14ac:dyDescent="0.15">
      <c r="A3099" s="97" t="str">
        <f t="shared" si="48"/>
        <v>WYFFELSW5281 HP</v>
      </c>
      <c r="B3099" s="97" t="s">
        <v>39</v>
      </c>
      <c r="C3099" s="97" t="s">
        <v>755</v>
      </c>
      <c r="D3099" s="97" t="s">
        <v>1487</v>
      </c>
      <c r="E3099" s="18">
        <v>108</v>
      </c>
    </row>
    <row r="3100" spans="1:5" x14ac:dyDescent="0.15">
      <c r="A3100" s="97" t="str">
        <f t="shared" si="48"/>
        <v>WYFFELSW5286</v>
      </c>
      <c r="B3100" s="97" t="s">
        <v>39</v>
      </c>
      <c r="C3100" s="97" t="s">
        <v>1310</v>
      </c>
      <c r="D3100" s="97" t="s">
        <v>1489</v>
      </c>
      <c r="E3100" s="18">
        <v>107</v>
      </c>
    </row>
    <row r="3101" spans="1:5" x14ac:dyDescent="0.15">
      <c r="A3101" s="97" t="str">
        <f t="shared" si="48"/>
        <v>WYFFELSW5340</v>
      </c>
      <c r="B3101" s="97" t="s">
        <v>39</v>
      </c>
      <c r="C3101" s="97" t="s">
        <v>71</v>
      </c>
      <c r="D3101" s="97" t="s">
        <v>2641</v>
      </c>
      <c r="E3101" s="18">
        <v>107</v>
      </c>
    </row>
    <row r="3102" spans="1:5" x14ac:dyDescent="0.15">
      <c r="A3102" s="97" t="str">
        <f t="shared" si="48"/>
        <v>WYFFELSW5341</v>
      </c>
      <c r="B3102" s="97" t="s">
        <v>39</v>
      </c>
      <c r="C3102" s="97" t="s">
        <v>72</v>
      </c>
      <c r="D3102" s="97" t="s">
        <v>1786</v>
      </c>
      <c r="E3102" s="18">
        <v>107</v>
      </c>
    </row>
    <row r="3103" spans="1:5" x14ac:dyDescent="0.15">
      <c r="A3103" s="97" t="str">
        <f t="shared" si="48"/>
        <v>WYFFELSW5483</v>
      </c>
      <c r="B3103" s="97" t="s">
        <v>39</v>
      </c>
      <c r="C3103" s="97" t="s">
        <v>1311</v>
      </c>
      <c r="D3103" s="97" t="s">
        <v>1492</v>
      </c>
      <c r="E3103" s="18">
        <v>109</v>
      </c>
    </row>
    <row r="3104" spans="1:5" x14ac:dyDescent="0.15">
      <c r="A3104" s="97" t="str">
        <f t="shared" si="48"/>
        <v>WYFFELSW5531</v>
      </c>
      <c r="B3104" s="97" t="s">
        <v>39</v>
      </c>
      <c r="C3104" s="97" t="s">
        <v>73</v>
      </c>
      <c r="D3104" s="97" t="s">
        <v>1486</v>
      </c>
      <c r="E3104" s="18">
        <v>109</v>
      </c>
    </row>
    <row r="3105" spans="1:5" x14ac:dyDescent="0.15">
      <c r="A3105" s="97" t="str">
        <f t="shared" si="48"/>
        <v>WYFFELSW5535</v>
      </c>
      <c r="B3105" s="97" t="s">
        <v>39</v>
      </c>
      <c r="C3105" s="97" t="s">
        <v>74</v>
      </c>
      <c r="D3105" s="97" t="s">
        <v>1787</v>
      </c>
      <c r="E3105" s="18">
        <v>108</v>
      </c>
    </row>
    <row r="3106" spans="1:5" x14ac:dyDescent="0.15">
      <c r="A3106" s="97" t="str">
        <f t="shared" si="48"/>
        <v>WYFFELSW5536</v>
      </c>
      <c r="B3106" s="97" t="s">
        <v>39</v>
      </c>
      <c r="C3106" s="97" t="s">
        <v>75</v>
      </c>
      <c r="D3106" s="97" t="s">
        <v>1489</v>
      </c>
      <c r="E3106" s="18">
        <v>108</v>
      </c>
    </row>
    <row r="3107" spans="1:5" x14ac:dyDescent="0.15">
      <c r="A3107" s="97" t="str">
        <f t="shared" si="48"/>
        <v>WYFFELSW5540</v>
      </c>
      <c r="B3107" s="97" t="s">
        <v>39</v>
      </c>
      <c r="C3107" s="97" t="s">
        <v>1312</v>
      </c>
      <c r="D3107" s="97" t="s">
        <v>2641</v>
      </c>
      <c r="E3107" s="18">
        <v>108</v>
      </c>
    </row>
    <row r="3108" spans="1:5" x14ac:dyDescent="0.15">
      <c r="A3108" s="97" t="str">
        <f t="shared" si="48"/>
        <v>WYFFELSW5541</v>
      </c>
      <c r="B3108" s="97" t="s">
        <v>39</v>
      </c>
      <c r="C3108" s="97" t="s">
        <v>1314</v>
      </c>
      <c r="D3108" s="97" t="s">
        <v>1492</v>
      </c>
      <c r="E3108" s="18">
        <v>109</v>
      </c>
    </row>
    <row r="3109" spans="1:5" x14ac:dyDescent="0.15">
      <c r="A3109" s="97" t="str">
        <f t="shared" si="48"/>
        <v>WYFFELSW5543</v>
      </c>
      <c r="B3109" s="97" t="s">
        <v>39</v>
      </c>
      <c r="C3109" s="97" t="s">
        <v>1315</v>
      </c>
      <c r="D3109" s="97" t="s">
        <v>1786</v>
      </c>
      <c r="E3109" s="18">
        <v>108</v>
      </c>
    </row>
    <row r="3110" spans="1:5" x14ac:dyDescent="0.15">
      <c r="A3110" s="97" t="str">
        <f t="shared" si="48"/>
        <v>WYFFELSW5544</v>
      </c>
      <c r="B3110" s="97" t="s">
        <v>39</v>
      </c>
      <c r="C3110" s="97" t="s">
        <v>1363</v>
      </c>
      <c r="D3110" s="97" t="s">
        <v>1364</v>
      </c>
      <c r="E3110" s="18">
        <v>108</v>
      </c>
    </row>
    <row r="3111" spans="1:5" x14ac:dyDescent="0.15">
      <c r="A3111" s="97" t="str">
        <f t="shared" si="48"/>
        <v>WYFFELSW5546</v>
      </c>
      <c r="B3111" s="97" t="s">
        <v>39</v>
      </c>
      <c r="C3111" s="97" t="s">
        <v>76</v>
      </c>
      <c r="D3111" s="97" t="s">
        <v>1793</v>
      </c>
      <c r="E3111" s="18">
        <v>108</v>
      </c>
    </row>
    <row r="3112" spans="1:5" x14ac:dyDescent="0.15">
      <c r="A3112" s="97" t="str">
        <f t="shared" si="48"/>
        <v>WYFFELSW5547</v>
      </c>
      <c r="B3112" s="97" t="s">
        <v>39</v>
      </c>
      <c r="C3112" s="97" t="s">
        <v>77</v>
      </c>
      <c r="D3112" s="97" t="s">
        <v>1488</v>
      </c>
      <c r="E3112" s="18">
        <v>109</v>
      </c>
    </row>
    <row r="3113" spans="1:5" x14ac:dyDescent="0.15">
      <c r="A3113" s="97" t="str">
        <f t="shared" si="48"/>
        <v>WYFFELSW5549</v>
      </c>
      <c r="B3113" s="97" t="s">
        <v>39</v>
      </c>
      <c r="C3113" s="97" t="s">
        <v>1313</v>
      </c>
      <c r="D3113" s="97" t="s">
        <v>1484</v>
      </c>
      <c r="E3113" s="18">
        <v>109</v>
      </c>
    </row>
    <row r="3114" spans="1:5" x14ac:dyDescent="0.15">
      <c r="A3114" s="97" t="str">
        <f t="shared" si="48"/>
        <v>WYFFELSW5640</v>
      </c>
      <c r="B3114" s="97" t="s">
        <v>39</v>
      </c>
      <c r="C3114" s="97" t="s">
        <v>1388</v>
      </c>
      <c r="D3114" s="97" t="s">
        <v>1786</v>
      </c>
      <c r="E3114" s="18">
        <v>108</v>
      </c>
    </row>
    <row r="3115" spans="1:5" x14ac:dyDescent="0.15">
      <c r="A3115" s="97" t="str">
        <f t="shared" si="48"/>
        <v>WYFFELSW5640 w/ SI</v>
      </c>
      <c r="B3115" s="97" t="s">
        <v>39</v>
      </c>
      <c r="C3115" s="97" t="s">
        <v>756</v>
      </c>
      <c r="D3115" s="97" t="s">
        <v>1786</v>
      </c>
      <c r="E3115" s="18">
        <v>108</v>
      </c>
    </row>
    <row r="3116" spans="1:5" x14ac:dyDescent="0.15">
      <c r="A3116" s="97" t="str">
        <f t="shared" si="48"/>
        <v>WYFFELSW5641</v>
      </c>
      <c r="B3116" s="97" t="s">
        <v>39</v>
      </c>
      <c r="C3116" s="97" t="s">
        <v>1365</v>
      </c>
      <c r="D3116" s="97" t="s">
        <v>1487</v>
      </c>
      <c r="E3116" s="18">
        <v>109</v>
      </c>
    </row>
    <row r="3117" spans="1:5" x14ac:dyDescent="0.15">
      <c r="A3117" s="97" t="str">
        <f t="shared" si="48"/>
        <v>WYFFELSW5641 w/ SI</v>
      </c>
      <c r="B3117" s="97" t="s">
        <v>39</v>
      </c>
      <c r="C3117" s="97" t="s">
        <v>757</v>
      </c>
      <c r="D3117" s="97" t="s">
        <v>1487</v>
      </c>
      <c r="E3117" s="18">
        <v>109</v>
      </c>
    </row>
    <row r="3118" spans="1:5" x14ac:dyDescent="0.15">
      <c r="A3118" s="97" t="str">
        <f t="shared" si="48"/>
        <v>WYFFELSW5641-HP</v>
      </c>
      <c r="B3118" s="97" t="s">
        <v>39</v>
      </c>
      <c r="C3118" s="97" t="s">
        <v>758</v>
      </c>
      <c r="D3118" s="97" t="s">
        <v>1487</v>
      </c>
      <c r="E3118" s="18">
        <v>109</v>
      </c>
    </row>
    <row r="3119" spans="1:5" x14ac:dyDescent="0.15">
      <c r="A3119" s="97" t="str">
        <f t="shared" si="48"/>
        <v>WYFFELSW6261</v>
      </c>
      <c r="B3119" s="97" t="s">
        <v>39</v>
      </c>
      <c r="C3119" s="97" t="s">
        <v>1152</v>
      </c>
      <c r="D3119" s="97" t="s">
        <v>1487</v>
      </c>
      <c r="E3119" s="18">
        <v>110</v>
      </c>
    </row>
    <row r="3120" spans="1:5" x14ac:dyDescent="0.15">
      <c r="A3120" s="97" t="str">
        <f t="shared" si="48"/>
        <v>WYFFELSW6330</v>
      </c>
      <c r="B3120" s="97" t="s">
        <v>39</v>
      </c>
      <c r="C3120" s="97" t="s">
        <v>78</v>
      </c>
      <c r="D3120" s="97" t="s">
        <v>2641</v>
      </c>
      <c r="E3120" s="18">
        <v>109</v>
      </c>
    </row>
    <row r="3121" spans="1:5" x14ac:dyDescent="0.15">
      <c r="A3121" s="97" t="str">
        <f t="shared" si="48"/>
        <v>WYFFELSW6331</v>
      </c>
      <c r="B3121" s="97" t="s">
        <v>39</v>
      </c>
      <c r="C3121" s="97" t="s">
        <v>79</v>
      </c>
      <c r="D3121" s="97" t="s">
        <v>1786</v>
      </c>
      <c r="E3121" s="18">
        <v>109</v>
      </c>
    </row>
    <row r="3122" spans="1:5" x14ac:dyDescent="0.15">
      <c r="A3122" s="97" t="str">
        <f t="shared" si="48"/>
        <v>WYFFELSW6337</v>
      </c>
      <c r="B3122" s="97" t="s">
        <v>39</v>
      </c>
      <c r="C3122" s="97" t="s">
        <v>80</v>
      </c>
      <c r="D3122" s="97" t="s">
        <v>1488</v>
      </c>
      <c r="E3122" s="18">
        <v>110</v>
      </c>
    </row>
    <row r="3123" spans="1:5" x14ac:dyDescent="0.15">
      <c r="A3123" s="97" t="str">
        <f t="shared" si="48"/>
        <v>WYFFELSW6440</v>
      </c>
      <c r="B3123" s="97" t="s">
        <v>39</v>
      </c>
      <c r="C3123" s="97" t="s">
        <v>1154</v>
      </c>
      <c r="D3123" s="97" t="s">
        <v>2641</v>
      </c>
      <c r="E3123" s="18">
        <v>109</v>
      </c>
    </row>
    <row r="3124" spans="1:5" x14ac:dyDescent="0.15">
      <c r="A3124" s="97" t="str">
        <f t="shared" si="48"/>
        <v>WYFFELSW6452</v>
      </c>
      <c r="B3124" s="97" t="s">
        <v>39</v>
      </c>
      <c r="C3124" s="97" t="s">
        <v>81</v>
      </c>
      <c r="D3124" s="97" t="s">
        <v>1490</v>
      </c>
      <c r="E3124" s="18">
        <v>109</v>
      </c>
    </row>
    <row r="3125" spans="1:5" x14ac:dyDescent="0.15">
      <c r="A3125" s="97" t="str">
        <f t="shared" si="48"/>
        <v>WYFFELSW6454</v>
      </c>
      <c r="B3125" s="97" t="s">
        <v>39</v>
      </c>
      <c r="C3125" s="97" t="s">
        <v>1366</v>
      </c>
      <c r="D3125" s="97" t="s">
        <v>1788</v>
      </c>
      <c r="E3125" s="18">
        <v>109</v>
      </c>
    </row>
    <row r="3126" spans="1:5" x14ac:dyDescent="0.15">
      <c r="A3126" s="97" t="str">
        <f t="shared" si="48"/>
        <v>WYFFELSW6455</v>
      </c>
      <c r="B3126" s="97" t="s">
        <v>39</v>
      </c>
      <c r="C3126" s="97" t="s">
        <v>1368</v>
      </c>
      <c r="D3126" s="97" t="s">
        <v>1485</v>
      </c>
      <c r="E3126" s="18">
        <v>109</v>
      </c>
    </row>
    <row r="3127" spans="1:5" x14ac:dyDescent="0.15">
      <c r="A3127" s="97" t="str">
        <f t="shared" si="48"/>
        <v>WYFFELSW6458</v>
      </c>
      <c r="B3127" s="97" t="s">
        <v>39</v>
      </c>
      <c r="C3127" s="97" t="s">
        <v>1367</v>
      </c>
      <c r="D3127" s="97" t="s">
        <v>1789</v>
      </c>
      <c r="E3127" s="18">
        <v>109</v>
      </c>
    </row>
    <row r="3128" spans="1:5" x14ac:dyDescent="0.15">
      <c r="A3128" s="97" t="str">
        <f t="shared" si="48"/>
        <v>WYFFELSW6521</v>
      </c>
      <c r="B3128" s="97" t="s">
        <v>39</v>
      </c>
      <c r="C3128" s="97" t="s">
        <v>1369</v>
      </c>
      <c r="D3128" s="97" t="s">
        <v>1486</v>
      </c>
      <c r="E3128" s="18">
        <v>110</v>
      </c>
    </row>
    <row r="3129" spans="1:5" x14ac:dyDescent="0.15">
      <c r="A3129" s="97" t="str">
        <f t="shared" si="48"/>
        <v>WYFFELSW6526</v>
      </c>
      <c r="B3129" s="97" t="s">
        <v>39</v>
      </c>
      <c r="C3129" s="97" t="s">
        <v>1370</v>
      </c>
      <c r="D3129" s="97" t="s">
        <v>1487</v>
      </c>
      <c r="E3129" s="18">
        <v>110</v>
      </c>
    </row>
    <row r="3130" spans="1:5" x14ac:dyDescent="0.15">
      <c r="A3130" s="97" t="str">
        <f t="shared" si="48"/>
        <v>WYFFELSW6526-HP</v>
      </c>
      <c r="B3130" s="97" t="s">
        <v>39</v>
      </c>
      <c r="C3130" s="97" t="s">
        <v>759</v>
      </c>
      <c r="D3130" s="97" t="s">
        <v>1487</v>
      </c>
      <c r="E3130" s="18">
        <v>110</v>
      </c>
    </row>
    <row r="3131" spans="1:5" x14ac:dyDescent="0.15">
      <c r="A3131" s="97" t="str">
        <f t="shared" si="48"/>
        <v>WYFFELSW6527</v>
      </c>
      <c r="B3131" s="97" t="s">
        <v>39</v>
      </c>
      <c r="C3131" s="97" t="s">
        <v>1371</v>
      </c>
      <c r="D3131" s="97" t="s">
        <v>1488</v>
      </c>
      <c r="E3131" s="18">
        <v>110</v>
      </c>
    </row>
    <row r="3132" spans="1:5" x14ac:dyDescent="0.15">
      <c r="A3132" s="97" t="str">
        <f t="shared" si="48"/>
        <v>WYFFELSW6570</v>
      </c>
      <c r="B3132" s="97" t="s">
        <v>39</v>
      </c>
      <c r="C3132" s="97" t="s">
        <v>82</v>
      </c>
      <c r="D3132" s="97" t="s">
        <v>2641</v>
      </c>
      <c r="E3132" s="18">
        <v>110</v>
      </c>
    </row>
    <row r="3133" spans="1:5" x14ac:dyDescent="0.15">
      <c r="A3133" s="97" t="str">
        <f t="shared" si="48"/>
        <v>WYFFELSW6574</v>
      </c>
      <c r="B3133" s="97" t="s">
        <v>39</v>
      </c>
      <c r="C3133" s="97" t="s">
        <v>83</v>
      </c>
      <c r="D3133" s="97" t="s">
        <v>1364</v>
      </c>
      <c r="E3133" s="18">
        <v>110</v>
      </c>
    </row>
    <row r="3134" spans="1:5" x14ac:dyDescent="0.15">
      <c r="A3134" s="97" t="str">
        <f t="shared" si="48"/>
        <v>WYFFELSW6577</v>
      </c>
      <c r="B3134" s="97" t="s">
        <v>39</v>
      </c>
      <c r="C3134" s="97" t="s">
        <v>84</v>
      </c>
      <c r="D3134" s="97" t="s">
        <v>1488</v>
      </c>
      <c r="E3134" s="18">
        <v>111</v>
      </c>
    </row>
    <row r="3135" spans="1:5" x14ac:dyDescent="0.15">
      <c r="A3135" s="97" t="str">
        <f t="shared" si="48"/>
        <v>WYFFELSW6578</v>
      </c>
      <c r="B3135" s="97" t="s">
        <v>39</v>
      </c>
      <c r="C3135" s="97" t="s">
        <v>85</v>
      </c>
      <c r="D3135" s="97" t="s">
        <v>247</v>
      </c>
      <c r="E3135" s="18">
        <v>111</v>
      </c>
    </row>
    <row r="3136" spans="1:5" x14ac:dyDescent="0.15">
      <c r="A3136" s="97" t="str">
        <f t="shared" si="48"/>
        <v>WYFFELSW6579</v>
      </c>
      <c r="B3136" s="97" t="s">
        <v>39</v>
      </c>
      <c r="C3136" s="97" t="s">
        <v>86</v>
      </c>
      <c r="D3136" s="97" t="s">
        <v>1484</v>
      </c>
      <c r="E3136" s="18">
        <v>111</v>
      </c>
    </row>
    <row r="3137" spans="1:5" x14ac:dyDescent="0.15">
      <c r="A3137" s="97" t="str">
        <f t="shared" si="48"/>
        <v>WYFFELSW6610</v>
      </c>
      <c r="B3137" s="97" t="s">
        <v>39</v>
      </c>
      <c r="C3137" s="97" t="s">
        <v>87</v>
      </c>
      <c r="D3137" s="97" t="s">
        <v>2641</v>
      </c>
      <c r="E3137" s="18">
        <v>110</v>
      </c>
    </row>
    <row r="3138" spans="1:5" x14ac:dyDescent="0.15">
      <c r="A3138" s="97" t="str">
        <f t="shared" ref="A3138:A3201" si="49">B3138&amp;C3138</f>
        <v>WYFFELSW6613</v>
      </c>
      <c r="B3138" s="97" t="s">
        <v>39</v>
      </c>
      <c r="C3138" s="97" t="s">
        <v>88</v>
      </c>
      <c r="D3138" s="97" t="s">
        <v>1492</v>
      </c>
      <c r="E3138" s="18">
        <v>111</v>
      </c>
    </row>
    <row r="3139" spans="1:5" x14ac:dyDescent="0.15">
      <c r="A3139" s="97" t="str">
        <f t="shared" si="49"/>
        <v>WYFFELSW6830</v>
      </c>
      <c r="B3139" s="97" t="s">
        <v>39</v>
      </c>
      <c r="C3139" s="97" t="s">
        <v>1372</v>
      </c>
      <c r="D3139" s="97" t="s">
        <v>2641</v>
      </c>
      <c r="E3139" s="18">
        <v>110</v>
      </c>
    </row>
    <row r="3140" spans="1:5" x14ac:dyDescent="0.15">
      <c r="A3140" s="97" t="str">
        <f t="shared" si="49"/>
        <v>WYFFELSW6830 CK</v>
      </c>
      <c r="B3140" s="97" t="s">
        <v>39</v>
      </c>
      <c r="C3140" s="97" t="s">
        <v>760</v>
      </c>
      <c r="D3140" s="97" t="s">
        <v>2641</v>
      </c>
      <c r="E3140" s="18">
        <v>110</v>
      </c>
    </row>
    <row r="3141" spans="1:5" x14ac:dyDescent="0.15">
      <c r="A3141" s="97" t="str">
        <f t="shared" si="49"/>
        <v>WYFFELSW6830 w/ SI</v>
      </c>
      <c r="B3141" s="97" t="s">
        <v>39</v>
      </c>
      <c r="C3141" s="97" t="s">
        <v>761</v>
      </c>
      <c r="D3141" s="97" t="s">
        <v>762</v>
      </c>
      <c r="E3141" s="18">
        <v>110</v>
      </c>
    </row>
    <row r="3142" spans="1:5" x14ac:dyDescent="0.15">
      <c r="A3142" s="97" t="str">
        <f t="shared" si="49"/>
        <v>WYFFELSW6834</v>
      </c>
      <c r="B3142" s="97" t="s">
        <v>39</v>
      </c>
      <c r="C3142" s="97" t="s">
        <v>1389</v>
      </c>
      <c r="D3142" s="97" t="s">
        <v>1788</v>
      </c>
      <c r="E3142" s="18">
        <v>111</v>
      </c>
    </row>
    <row r="3143" spans="1:5" x14ac:dyDescent="0.15">
      <c r="A3143" s="97" t="str">
        <f t="shared" si="49"/>
        <v>WYFFELSW6871</v>
      </c>
      <c r="B3143" s="97" t="s">
        <v>39</v>
      </c>
      <c r="C3143" s="97" t="s">
        <v>1153</v>
      </c>
      <c r="D3143" s="97" t="s">
        <v>1487</v>
      </c>
      <c r="E3143" s="18">
        <v>110</v>
      </c>
    </row>
    <row r="3144" spans="1:5" x14ac:dyDescent="0.15">
      <c r="A3144" s="97" t="str">
        <f t="shared" si="49"/>
        <v>WYFFELSW6871 CK</v>
      </c>
      <c r="B3144" s="97" t="s">
        <v>39</v>
      </c>
      <c r="C3144" s="97" t="s">
        <v>763</v>
      </c>
      <c r="D3144" s="97" t="s">
        <v>1487</v>
      </c>
      <c r="E3144" s="18">
        <v>110</v>
      </c>
    </row>
    <row r="3145" spans="1:5" x14ac:dyDescent="0.15">
      <c r="A3145" s="97" t="str">
        <f t="shared" si="49"/>
        <v>WYFFELSW6980</v>
      </c>
      <c r="B3145" s="97" t="s">
        <v>39</v>
      </c>
      <c r="C3145" s="97" t="s">
        <v>89</v>
      </c>
      <c r="D3145" s="97" t="s">
        <v>2641</v>
      </c>
      <c r="E3145" s="18">
        <v>110</v>
      </c>
    </row>
    <row r="3146" spans="1:5" x14ac:dyDescent="0.15">
      <c r="A3146" s="97" t="str">
        <f t="shared" si="49"/>
        <v>WYFFELSW6981</v>
      </c>
      <c r="B3146" s="97" t="s">
        <v>39</v>
      </c>
      <c r="C3146" s="97" t="s">
        <v>90</v>
      </c>
      <c r="D3146" s="97" t="s">
        <v>1486</v>
      </c>
      <c r="E3146" s="18">
        <v>111</v>
      </c>
    </row>
    <row r="3147" spans="1:5" x14ac:dyDescent="0.15">
      <c r="A3147" s="97" t="str">
        <f t="shared" si="49"/>
        <v>WYFFELSW6989</v>
      </c>
      <c r="B3147" s="97" t="s">
        <v>39</v>
      </c>
      <c r="C3147" s="97" t="s">
        <v>91</v>
      </c>
      <c r="D3147" s="97" t="s">
        <v>1484</v>
      </c>
      <c r="E3147" s="18">
        <v>111</v>
      </c>
    </row>
    <row r="3148" spans="1:5" x14ac:dyDescent="0.15">
      <c r="A3148" s="97" t="str">
        <f t="shared" si="49"/>
        <v>WYFFELSW7116</v>
      </c>
      <c r="B3148" s="97" t="s">
        <v>39</v>
      </c>
      <c r="C3148" s="97" t="s">
        <v>92</v>
      </c>
      <c r="D3148" s="97" t="s">
        <v>1793</v>
      </c>
      <c r="E3148" s="18">
        <v>112</v>
      </c>
    </row>
    <row r="3149" spans="1:5" x14ac:dyDescent="0.15">
      <c r="A3149" s="97" t="str">
        <f t="shared" si="49"/>
        <v>WYFFELSW7122</v>
      </c>
      <c r="B3149" s="97" t="s">
        <v>39</v>
      </c>
      <c r="C3149" s="97" t="s">
        <v>1373</v>
      </c>
      <c r="D3149" s="97" t="s">
        <v>1490</v>
      </c>
      <c r="E3149" s="18">
        <v>111</v>
      </c>
    </row>
    <row r="3150" spans="1:5" x14ac:dyDescent="0.15">
      <c r="A3150" s="97" t="str">
        <f t="shared" si="49"/>
        <v>WYFFELSW7123</v>
      </c>
      <c r="B3150" s="97" t="s">
        <v>39</v>
      </c>
      <c r="C3150" s="97" t="s">
        <v>93</v>
      </c>
      <c r="D3150" s="97" t="s">
        <v>1492</v>
      </c>
      <c r="E3150" s="18">
        <v>111</v>
      </c>
    </row>
    <row r="3151" spans="1:5" x14ac:dyDescent="0.15">
      <c r="A3151" s="97" t="str">
        <f t="shared" si="49"/>
        <v>WYFFELSW7124</v>
      </c>
      <c r="B3151" s="97" t="s">
        <v>39</v>
      </c>
      <c r="C3151" s="97" t="s">
        <v>1375</v>
      </c>
      <c r="D3151" s="97" t="s">
        <v>1788</v>
      </c>
      <c r="E3151" s="18">
        <v>111</v>
      </c>
    </row>
    <row r="3152" spans="1:5" x14ac:dyDescent="0.15">
      <c r="A3152" s="97" t="str">
        <f t="shared" si="49"/>
        <v>WYFFELSW7125</v>
      </c>
      <c r="B3152" s="97" t="s">
        <v>39</v>
      </c>
      <c r="C3152" s="97" t="s">
        <v>1376</v>
      </c>
      <c r="D3152" s="97" t="s">
        <v>1485</v>
      </c>
      <c r="E3152" s="18">
        <v>111</v>
      </c>
    </row>
    <row r="3153" spans="1:5" x14ac:dyDescent="0.15">
      <c r="A3153" s="97" t="str">
        <f t="shared" si="49"/>
        <v>WYFFELSW7127</v>
      </c>
      <c r="B3153" s="97" t="s">
        <v>39</v>
      </c>
      <c r="C3153" s="97" t="s">
        <v>1377</v>
      </c>
      <c r="D3153" s="97" t="s">
        <v>1488</v>
      </c>
      <c r="E3153" s="18">
        <v>111</v>
      </c>
    </row>
    <row r="3154" spans="1:5" x14ac:dyDescent="0.15">
      <c r="A3154" s="97" t="str">
        <f t="shared" si="49"/>
        <v>WYFFELSW7128</v>
      </c>
      <c r="B3154" s="97" t="s">
        <v>39</v>
      </c>
      <c r="C3154" s="97" t="s">
        <v>1374</v>
      </c>
      <c r="D3154" s="97" t="s">
        <v>1789</v>
      </c>
      <c r="E3154" s="18">
        <v>111</v>
      </c>
    </row>
    <row r="3155" spans="1:5" x14ac:dyDescent="0.15">
      <c r="A3155" s="97" t="str">
        <f t="shared" si="49"/>
        <v>WYFFELSW7133</v>
      </c>
      <c r="B3155" s="97" t="s">
        <v>39</v>
      </c>
      <c r="C3155" s="97" t="s">
        <v>1378</v>
      </c>
      <c r="D3155" s="97" t="s">
        <v>1491</v>
      </c>
      <c r="E3155" s="18">
        <v>112</v>
      </c>
    </row>
    <row r="3156" spans="1:5" x14ac:dyDescent="0.15">
      <c r="A3156" s="97" t="str">
        <f t="shared" si="49"/>
        <v>WYFFELSW7135</v>
      </c>
      <c r="B3156" s="97" t="s">
        <v>39</v>
      </c>
      <c r="C3156" s="97" t="s">
        <v>1379</v>
      </c>
      <c r="D3156" s="97" t="s">
        <v>1787</v>
      </c>
      <c r="E3156" s="18">
        <v>111</v>
      </c>
    </row>
    <row r="3157" spans="1:5" x14ac:dyDescent="0.15">
      <c r="A3157" s="97" t="str">
        <f t="shared" si="49"/>
        <v>WYFFELSW7180</v>
      </c>
      <c r="B3157" s="97" t="s">
        <v>39</v>
      </c>
      <c r="C3157" s="97" t="s">
        <v>94</v>
      </c>
      <c r="D3157" s="97" t="s">
        <v>2641</v>
      </c>
      <c r="E3157" s="18">
        <v>110</v>
      </c>
    </row>
    <row r="3158" spans="1:5" x14ac:dyDescent="0.15">
      <c r="A3158" s="97" t="str">
        <f t="shared" si="49"/>
        <v>WYFFELSW7185</v>
      </c>
      <c r="B3158" s="97" t="s">
        <v>39</v>
      </c>
      <c r="C3158" s="97" t="s">
        <v>95</v>
      </c>
      <c r="D3158" s="97" t="s">
        <v>1793</v>
      </c>
      <c r="E3158" s="18">
        <v>110</v>
      </c>
    </row>
    <row r="3159" spans="1:5" x14ac:dyDescent="0.15">
      <c r="A3159" s="97" t="str">
        <f t="shared" si="49"/>
        <v>WYFFELSW7250</v>
      </c>
      <c r="B3159" s="97" t="s">
        <v>39</v>
      </c>
      <c r="C3159" s="97" t="s">
        <v>96</v>
      </c>
      <c r="D3159" s="97" t="s">
        <v>1786</v>
      </c>
      <c r="E3159" s="18">
        <v>111</v>
      </c>
    </row>
    <row r="3160" spans="1:5" x14ac:dyDescent="0.15">
      <c r="A3160" s="97" t="str">
        <f t="shared" si="49"/>
        <v>WYFFELSW7251</v>
      </c>
      <c r="B3160" s="97" t="s">
        <v>39</v>
      </c>
      <c r="C3160" s="97" t="s">
        <v>1390</v>
      </c>
      <c r="D3160" s="97" t="s">
        <v>1487</v>
      </c>
      <c r="E3160" s="18">
        <v>112</v>
      </c>
    </row>
    <row r="3161" spans="1:5" x14ac:dyDescent="0.15">
      <c r="A3161" s="97" t="str">
        <f t="shared" si="49"/>
        <v>WYFFELSW7260</v>
      </c>
      <c r="B3161" s="97" t="s">
        <v>39</v>
      </c>
      <c r="C3161" s="97" t="s">
        <v>97</v>
      </c>
      <c r="D3161" s="97" t="s">
        <v>2641</v>
      </c>
      <c r="E3161" s="18">
        <v>112</v>
      </c>
    </row>
    <row r="3162" spans="1:5" x14ac:dyDescent="0.15">
      <c r="A3162" s="97" t="str">
        <f t="shared" si="49"/>
        <v>WYFFELSW7265</v>
      </c>
      <c r="B3162" s="97" t="s">
        <v>39</v>
      </c>
      <c r="C3162" s="97" t="s">
        <v>98</v>
      </c>
      <c r="D3162" s="97" t="s">
        <v>1485</v>
      </c>
      <c r="E3162" s="18">
        <v>113</v>
      </c>
    </row>
    <row r="3163" spans="1:5" x14ac:dyDescent="0.15">
      <c r="A3163" s="97" t="str">
        <f t="shared" si="49"/>
        <v>WYFFELSW7273</v>
      </c>
      <c r="B3163" s="97" t="s">
        <v>39</v>
      </c>
      <c r="C3163" s="97" t="s">
        <v>99</v>
      </c>
      <c r="D3163" s="97" t="s">
        <v>1492</v>
      </c>
      <c r="E3163" s="18">
        <v>110</v>
      </c>
    </row>
    <row r="3164" spans="1:5" x14ac:dyDescent="0.15">
      <c r="A3164" s="97" t="str">
        <f t="shared" si="49"/>
        <v>WYFFELSW7275</v>
      </c>
      <c r="B3164" s="97" t="s">
        <v>39</v>
      </c>
      <c r="C3164" s="97" t="s">
        <v>100</v>
      </c>
      <c r="D3164" s="97" t="s">
        <v>1485</v>
      </c>
      <c r="E3164" s="18">
        <v>111</v>
      </c>
    </row>
    <row r="3165" spans="1:5" x14ac:dyDescent="0.15">
      <c r="A3165" s="97" t="str">
        <f t="shared" si="49"/>
        <v>WYFFELSW7293</v>
      </c>
      <c r="B3165" s="97" t="s">
        <v>39</v>
      </c>
      <c r="C3165" s="97" t="s">
        <v>101</v>
      </c>
      <c r="D3165" s="97" t="s">
        <v>1492</v>
      </c>
      <c r="E3165" s="18">
        <v>112</v>
      </c>
    </row>
    <row r="3166" spans="1:5" x14ac:dyDescent="0.15">
      <c r="A3166" s="97" t="str">
        <f t="shared" si="49"/>
        <v>WYFFELSW730</v>
      </c>
      <c r="B3166" s="97" t="s">
        <v>39</v>
      </c>
      <c r="C3166" s="97" t="s">
        <v>1380</v>
      </c>
      <c r="D3166" s="97" t="s">
        <v>2641</v>
      </c>
      <c r="E3166" s="18">
        <v>112</v>
      </c>
    </row>
    <row r="3167" spans="1:5" x14ac:dyDescent="0.15">
      <c r="A3167" s="97" t="str">
        <f t="shared" si="49"/>
        <v>WYFFELSW7300</v>
      </c>
      <c r="B3167" s="97" t="s">
        <v>39</v>
      </c>
      <c r="C3167" s="97" t="s">
        <v>102</v>
      </c>
      <c r="D3167" s="97" t="s">
        <v>1786</v>
      </c>
      <c r="E3167" s="18">
        <v>112</v>
      </c>
    </row>
    <row r="3168" spans="1:5" x14ac:dyDescent="0.15">
      <c r="A3168" s="97" t="str">
        <f t="shared" si="49"/>
        <v>WYFFELSW7302</v>
      </c>
      <c r="B3168" s="97" t="s">
        <v>39</v>
      </c>
      <c r="C3168" s="97" t="s">
        <v>1382</v>
      </c>
      <c r="D3168" s="97" t="s">
        <v>1383</v>
      </c>
      <c r="E3168" s="18">
        <v>112</v>
      </c>
    </row>
    <row r="3169" spans="1:5" x14ac:dyDescent="0.15">
      <c r="A3169" s="97" t="str">
        <f t="shared" si="49"/>
        <v>WYFFELSW7303</v>
      </c>
      <c r="B3169" s="97" t="s">
        <v>39</v>
      </c>
      <c r="C3169" s="97" t="s">
        <v>103</v>
      </c>
      <c r="D3169" s="97" t="s">
        <v>1492</v>
      </c>
      <c r="E3169" s="18">
        <v>113</v>
      </c>
    </row>
    <row r="3170" spans="1:5" x14ac:dyDescent="0.15">
      <c r="A3170" s="97" t="str">
        <f t="shared" si="49"/>
        <v>WYFFELSW7307</v>
      </c>
      <c r="B3170" s="97" t="s">
        <v>39</v>
      </c>
      <c r="C3170" s="97" t="s">
        <v>1381</v>
      </c>
      <c r="D3170" s="97" t="s">
        <v>1488</v>
      </c>
      <c r="E3170" s="18">
        <v>113</v>
      </c>
    </row>
    <row r="3171" spans="1:5" x14ac:dyDescent="0.15">
      <c r="A3171" s="97" t="str">
        <f t="shared" si="49"/>
        <v>WYFFELSW7355</v>
      </c>
      <c r="B3171" s="97" t="s">
        <v>39</v>
      </c>
      <c r="C3171" s="97" t="s">
        <v>104</v>
      </c>
      <c r="D3171" s="97" t="s">
        <v>1793</v>
      </c>
      <c r="E3171" s="18">
        <v>112</v>
      </c>
    </row>
    <row r="3172" spans="1:5" x14ac:dyDescent="0.15">
      <c r="A3172" s="97" t="str">
        <f t="shared" si="49"/>
        <v>WYFFELSW7381</v>
      </c>
      <c r="B3172" s="97" t="s">
        <v>39</v>
      </c>
      <c r="C3172" s="97" t="s">
        <v>1318</v>
      </c>
      <c r="D3172" s="97" t="s">
        <v>1487</v>
      </c>
      <c r="E3172" s="18">
        <v>112</v>
      </c>
    </row>
    <row r="3173" spans="1:5" x14ac:dyDescent="0.15">
      <c r="A3173" s="97" t="str">
        <f t="shared" si="49"/>
        <v>WYFFELSW7381 Twin</v>
      </c>
      <c r="B3173" s="97" t="s">
        <v>39</v>
      </c>
      <c r="C3173" s="97" t="s">
        <v>764</v>
      </c>
      <c r="D3173" s="97" t="s">
        <v>1487</v>
      </c>
      <c r="E3173" s="18">
        <v>112</v>
      </c>
    </row>
    <row r="3174" spans="1:5" x14ac:dyDescent="0.15">
      <c r="A3174" s="97" t="str">
        <f t="shared" si="49"/>
        <v>WYFFELSW7381 w/ SI</v>
      </c>
      <c r="B3174" s="97" t="s">
        <v>39</v>
      </c>
      <c r="C3174" s="97" t="s">
        <v>765</v>
      </c>
      <c r="D3174" s="97" t="s">
        <v>1487</v>
      </c>
      <c r="E3174" s="18">
        <v>112</v>
      </c>
    </row>
    <row r="3175" spans="1:5" x14ac:dyDescent="0.15">
      <c r="A3175" s="97" t="str">
        <f t="shared" si="49"/>
        <v>WYFFELSW7383</v>
      </c>
      <c r="B3175" s="97" t="s">
        <v>39</v>
      </c>
      <c r="C3175" s="97" t="s">
        <v>1319</v>
      </c>
      <c r="D3175" s="97" t="s">
        <v>1492</v>
      </c>
      <c r="E3175" s="18">
        <v>112</v>
      </c>
    </row>
    <row r="3176" spans="1:5" x14ac:dyDescent="0.15">
      <c r="A3176" s="97" t="str">
        <f t="shared" si="49"/>
        <v>WYFFELSW7387</v>
      </c>
      <c r="B3176" s="97" t="s">
        <v>39</v>
      </c>
      <c r="C3176" s="97" t="s">
        <v>1320</v>
      </c>
      <c r="D3176" s="97" t="s">
        <v>1488</v>
      </c>
      <c r="E3176" s="18">
        <v>112</v>
      </c>
    </row>
    <row r="3177" spans="1:5" x14ac:dyDescent="0.15">
      <c r="A3177" s="97" t="str">
        <f t="shared" si="49"/>
        <v>WYFFELSW7387 Twin</v>
      </c>
      <c r="B3177" s="97" t="s">
        <v>39</v>
      </c>
      <c r="C3177" s="97" t="s">
        <v>766</v>
      </c>
      <c r="D3177" s="97" t="s">
        <v>1488</v>
      </c>
      <c r="E3177" s="18">
        <v>112</v>
      </c>
    </row>
    <row r="3178" spans="1:5" x14ac:dyDescent="0.15">
      <c r="A3178" s="97" t="str">
        <f t="shared" si="49"/>
        <v>WYFFELSW7389</v>
      </c>
      <c r="B3178" s="97" t="s">
        <v>39</v>
      </c>
      <c r="C3178" s="97" t="s">
        <v>1321</v>
      </c>
      <c r="D3178" s="97" t="s">
        <v>1484</v>
      </c>
      <c r="E3178" s="18">
        <v>112</v>
      </c>
    </row>
    <row r="3179" spans="1:5" x14ac:dyDescent="0.15">
      <c r="A3179" s="97" t="str">
        <f t="shared" si="49"/>
        <v>WYFFELSW7395</v>
      </c>
      <c r="B3179" s="97" t="s">
        <v>39</v>
      </c>
      <c r="C3179" s="97" t="s">
        <v>1322</v>
      </c>
      <c r="D3179" s="97" t="s">
        <v>1787</v>
      </c>
      <c r="E3179" s="18">
        <v>112</v>
      </c>
    </row>
    <row r="3180" spans="1:5" x14ac:dyDescent="0.15">
      <c r="A3180" s="97" t="str">
        <f t="shared" si="49"/>
        <v>WYFFELSW7630</v>
      </c>
      <c r="B3180" s="97" t="s">
        <v>39</v>
      </c>
      <c r="C3180" s="97" t="s">
        <v>105</v>
      </c>
      <c r="D3180" s="97" t="s">
        <v>2641</v>
      </c>
      <c r="E3180" s="18">
        <v>112</v>
      </c>
    </row>
    <row r="3181" spans="1:5" x14ac:dyDescent="0.15">
      <c r="A3181" s="97" t="str">
        <f t="shared" si="49"/>
        <v>WYFFELSW7633</v>
      </c>
      <c r="B3181" s="97" t="s">
        <v>39</v>
      </c>
      <c r="C3181" s="97" t="s">
        <v>106</v>
      </c>
      <c r="D3181" s="97" t="s">
        <v>1492</v>
      </c>
      <c r="E3181" s="18">
        <v>113</v>
      </c>
    </row>
    <row r="3182" spans="1:5" x14ac:dyDescent="0.15">
      <c r="A3182" s="97" t="str">
        <f t="shared" si="49"/>
        <v>WYFFELSW7642</v>
      </c>
      <c r="B3182" s="97" t="s">
        <v>39</v>
      </c>
      <c r="C3182" s="97" t="s">
        <v>1323</v>
      </c>
      <c r="D3182" s="97" t="s">
        <v>1490</v>
      </c>
      <c r="E3182" s="18">
        <v>112</v>
      </c>
    </row>
    <row r="3183" spans="1:5" x14ac:dyDescent="0.15">
      <c r="A3183" s="97" t="str">
        <f t="shared" si="49"/>
        <v>WYFFELSW7644</v>
      </c>
      <c r="B3183" s="97" t="s">
        <v>39</v>
      </c>
      <c r="C3183" s="97" t="s">
        <v>1325</v>
      </c>
      <c r="D3183" s="97" t="s">
        <v>1788</v>
      </c>
      <c r="E3183" s="18">
        <v>112</v>
      </c>
    </row>
    <row r="3184" spans="1:5" x14ac:dyDescent="0.15">
      <c r="A3184" s="97" t="str">
        <f t="shared" si="49"/>
        <v>WYFFELSW7645</v>
      </c>
      <c r="B3184" s="97" t="s">
        <v>39</v>
      </c>
      <c r="C3184" s="97" t="s">
        <v>1326</v>
      </c>
      <c r="D3184" s="97" t="s">
        <v>1485</v>
      </c>
      <c r="E3184" s="18">
        <v>112</v>
      </c>
    </row>
    <row r="3185" spans="1:5" x14ac:dyDescent="0.15">
      <c r="A3185" s="97" t="str">
        <f t="shared" si="49"/>
        <v>WYFFELSW7648</v>
      </c>
      <c r="B3185" s="97" t="s">
        <v>39</v>
      </c>
      <c r="C3185" s="97" t="s">
        <v>1324</v>
      </c>
      <c r="D3185" s="97" t="s">
        <v>1789</v>
      </c>
      <c r="E3185" s="18">
        <v>112</v>
      </c>
    </row>
    <row r="3186" spans="1:5" x14ac:dyDescent="0.15">
      <c r="A3186" s="97" t="str">
        <f t="shared" si="49"/>
        <v>WYFFELSW8171</v>
      </c>
      <c r="B3186" s="97" t="s">
        <v>39</v>
      </c>
      <c r="C3186" s="97" t="s">
        <v>1327</v>
      </c>
      <c r="D3186" s="97" t="s">
        <v>1486</v>
      </c>
      <c r="E3186" s="18">
        <v>114</v>
      </c>
    </row>
    <row r="3187" spans="1:5" x14ac:dyDescent="0.15">
      <c r="A3187" s="97" t="str">
        <f t="shared" si="49"/>
        <v>WYFFELSW8177</v>
      </c>
      <c r="B3187" s="97" t="s">
        <v>39</v>
      </c>
      <c r="C3187" s="97" t="s">
        <v>1328</v>
      </c>
      <c r="D3187" s="97" t="s">
        <v>1488</v>
      </c>
      <c r="E3187" s="18">
        <v>114</v>
      </c>
    </row>
    <row r="3188" spans="1:5" x14ac:dyDescent="0.15">
      <c r="A3188" s="97" t="str">
        <f t="shared" si="49"/>
        <v>WYFFELSW8250</v>
      </c>
      <c r="B3188" s="97" t="s">
        <v>39</v>
      </c>
      <c r="C3188" s="97" t="s">
        <v>1329</v>
      </c>
      <c r="D3188" s="97" t="s">
        <v>1786</v>
      </c>
      <c r="E3188" s="18">
        <v>113</v>
      </c>
    </row>
    <row r="3189" spans="1:5" x14ac:dyDescent="0.15">
      <c r="A3189" s="97" t="str">
        <f t="shared" si="49"/>
        <v>WYFFELSW8251</v>
      </c>
      <c r="B3189" s="97" t="s">
        <v>39</v>
      </c>
      <c r="C3189" s="97" t="s">
        <v>1331</v>
      </c>
      <c r="D3189" s="97" t="s">
        <v>1486</v>
      </c>
      <c r="E3189" s="18">
        <v>114</v>
      </c>
    </row>
    <row r="3190" spans="1:5" x14ac:dyDescent="0.15">
      <c r="A3190" s="97" t="str">
        <f t="shared" si="49"/>
        <v>WYFFELSW8253</v>
      </c>
      <c r="B3190" s="97" t="s">
        <v>39</v>
      </c>
      <c r="C3190" s="97" t="s">
        <v>1330</v>
      </c>
      <c r="D3190" s="97" t="s">
        <v>1487</v>
      </c>
      <c r="E3190" s="18">
        <v>114</v>
      </c>
    </row>
    <row r="3191" spans="1:5" x14ac:dyDescent="0.15">
      <c r="A3191" s="97" t="str">
        <f t="shared" si="49"/>
        <v>WYFFELSW8253 CK</v>
      </c>
      <c r="B3191" s="97" t="s">
        <v>39</v>
      </c>
      <c r="C3191" s="97" t="s">
        <v>767</v>
      </c>
      <c r="D3191" s="97" t="s">
        <v>1487</v>
      </c>
      <c r="E3191" s="18">
        <v>114</v>
      </c>
    </row>
    <row r="3192" spans="1:5" x14ac:dyDescent="0.15">
      <c r="A3192" s="97" t="str">
        <f t="shared" si="49"/>
        <v>WYFFELSW8253 Twin</v>
      </c>
      <c r="B3192" s="97" t="s">
        <v>39</v>
      </c>
      <c r="C3192" s="97" t="s">
        <v>768</v>
      </c>
      <c r="D3192" s="97" t="s">
        <v>1487</v>
      </c>
      <c r="E3192" s="18">
        <v>114</v>
      </c>
    </row>
    <row r="3193" spans="1:5" x14ac:dyDescent="0.15">
      <c r="A3193" s="97" t="str">
        <f t="shared" si="49"/>
        <v>WYFFELSW8253 w/ SI</v>
      </c>
      <c r="B3193" s="97" t="s">
        <v>39</v>
      </c>
      <c r="C3193" s="97" t="s">
        <v>769</v>
      </c>
      <c r="D3193" s="97" t="s">
        <v>1487</v>
      </c>
      <c r="E3193" s="18">
        <v>114</v>
      </c>
    </row>
    <row r="3194" spans="1:5" x14ac:dyDescent="0.15">
      <c r="A3194" s="97" t="str">
        <f t="shared" si="49"/>
        <v>WYFFELSW8257</v>
      </c>
      <c r="B3194" s="97" t="s">
        <v>39</v>
      </c>
      <c r="C3194" s="97" t="s">
        <v>1332</v>
      </c>
      <c r="D3194" s="97" t="s">
        <v>1488</v>
      </c>
      <c r="E3194" s="18">
        <v>114</v>
      </c>
    </row>
    <row r="3195" spans="1:5" x14ac:dyDescent="0.15">
      <c r="A3195" s="97" t="str">
        <f t="shared" si="49"/>
        <v>WYFFELSW8360</v>
      </c>
      <c r="B3195" s="97" t="s">
        <v>39</v>
      </c>
      <c r="C3195" s="97" t="s">
        <v>1333</v>
      </c>
      <c r="D3195" s="97" t="s">
        <v>2641</v>
      </c>
      <c r="E3195" s="18">
        <v>114</v>
      </c>
    </row>
    <row r="3196" spans="1:5" x14ac:dyDescent="0.15">
      <c r="A3196" s="97" t="str">
        <f t="shared" si="49"/>
        <v>WYFFELSW8361</v>
      </c>
      <c r="B3196" s="97" t="s">
        <v>39</v>
      </c>
      <c r="C3196" s="97" t="s">
        <v>1334</v>
      </c>
      <c r="D3196" s="97" t="s">
        <v>1487</v>
      </c>
      <c r="E3196" s="18">
        <v>115</v>
      </c>
    </row>
    <row r="3197" spans="1:5" x14ac:dyDescent="0.15">
      <c r="A3197" s="97" t="str">
        <f t="shared" si="49"/>
        <v>WYFFELSW8365</v>
      </c>
      <c r="B3197" s="97" t="s">
        <v>39</v>
      </c>
      <c r="C3197" s="97" t="s">
        <v>1335</v>
      </c>
      <c r="D3197" s="97" t="s">
        <v>1491</v>
      </c>
      <c r="E3197" s="18">
        <v>115</v>
      </c>
    </row>
    <row r="3198" spans="1:5" x14ac:dyDescent="0.15">
      <c r="A3198" s="97" t="str">
        <f t="shared" si="49"/>
        <v>WYFFELSW8368</v>
      </c>
      <c r="B3198" s="97" t="s">
        <v>39</v>
      </c>
      <c r="C3198" s="97" t="s">
        <v>1336</v>
      </c>
      <c r="D3198" s="97" t="s">
        <v>1343</v>
      </c>
      <c r="E3198" s="18">
        <v>115</v>
      </c>
    </row>
    <row r="3199" spans="1:5" x14ac:dyDescent="0.15">
      <c r="A3199" s="97" t="str">
        <f t="shared" si="49"/>
        <v>WYFFELSW8415</v>
      </c>
      <c r="B3199" s="97" t="s">
        <v>39</v>
      </c>
      <c r="C3199" s="97" t="s">
        <v>107</v>
      </c>
      <c r="D3199" s="97" t="s">
        <v>1485</v>
      </c>
      <c r="E3199" s="18">
        <v>114</v>
      </c>
    </row>
    <row r="3200" spans="1:5" x14ac:dyDescent="0.15">
      <c r="A3200" s="97" t="str">
        <f t="shared" si="49"/>
        <v>WYFFELSW8418</v>
      </c>
      <c r="B3200" s="97" t="s">
        <v>39</v>
      </c>
      <c r="C3200" s="97" t="s">
        <v>108</v>
      </c>
      <c r="D3200" s="97" t="s">
        <v>247</v>
      </c>
      <c r="E3200" s="18">
        <v>114</v>
      </c>
    </row>
    <row r="3201" spans="1:5" x14ac:dyDescent="0.15">
      <c r="A3201" s="97" t="str">
        <f t="shared" si="49"/>
        <v>WYFFELSW8540</v>
      </c>
      <c r="B3201" s="97" t="s">
        <v>39</v>
      </c>
      <c r="C3201" s="97" t="s">
        <v>109</v>
      </c>
      <c r="D3201" s="97" t="s">
        <v>2641</v>
      </c>
      <c r="E3201" s="18">
        <v>114</v>
      </c>
    </row>
    <row r="3202" spans="1:5" x14ac:dyDescent="0.15">
      <c r="A3202" s="97" t="str">
        <f t="shared" ref="A3202:A3220" si="50">B3202&amp;C3202</f>
        <v>WYFFELSW8542</v>
      </c>
      <c r="B3202" s="97" t="s">
        <v>39</v>
      </c>
      <c r="C3202" s="97" t="s">
        <v>110</v>
      </c>
      <c r="D3202" s="97" t="s">
        <v>1383</v>
      </c>
      <c r="E3202" s="18">
        <v>114</v>
      </c>
    </row>
    <row r="3203" spans="1:5" x14ac:dyDescent="0.15">
      <c r="A3203" s="97" t="str">
        <f t="shared" si="50"/>
        <v>WYFFELSW8601</v>
      </c>
      <c r="B3203" s="97" t="s">
        <v>39</v>
      </c>
      <c r="C3203" s="97" t="s">
        <v>1337</v>
      </c>
      <c r="D3203" s="97" t="s">
        <v>1486</v>
      </c>
      <c r="E3203" s="18">
        <v>115</v>
      </c>
    </row>
    <row r="3204" spans="1:5" x14ac:dyDescent="0.15">
      <c r="A3204" s="97" t="str">
        <f t="shared" si="50"/>
        <v>WYFFELSW8602</v>
      </c>
      <c r="B3204" s="97" t="s">
        <v>39</v>
      </c>
      <c r="C3204" s="97" t="s">
        <v>111</v>
      </c>
      <c r="D3204" s="97" t="s">
        <v>1383</v>
      </c>
      <c r="E3204" s="18">
        <v>114</v>
      </c>
    </row>
    <row r="3205" spans="1:5" x14ac:dyDescent="0.15">
      <c r="A3205" s="97" t="str">
        <f t="shared" si="50"/>
        <v>WYFFELSW8603</v>
      </c>
      <c r="B3205" s="97" t="s">
        <v>39</v>
      </c>
      <c r="C3205" s="97" t="s">
        <v>1339</v>
      </c>
      <c r="D3205" s="97" t="s">
        <v>1492</v>
      </c>
      <c r="E3205" s="18">
        <v>115</v>
      </c>
    </row>
    <row r="3206" spans="1:5" x14ac:dyDescent="0.15">
      <c r="A3206" s="97" t="str">
        <f t="shared" si="50"/>
        <v>WYFFELSW8606</v>
      </c>
      <c r="B3206" s="97" t="s">
        <v>39</v>
      </c>
      <c r="C3206" s="97" t="s">
        <v>1338</v>
      </c>
      <c r="D3206" s="97" t="s">
        <v>1487</v>
      </c>
      <c r="E3206" s="18">
        <v>115</v>
      </c>
    </row>
    <row r="3207" spans="1:5" x14ac:dyDescent="0.15">
      <c r="A3207" s="97" t="str">
        <f t="shared" si="50"/>
        <v>WYFFELSW8607</v>
      </c>
      <c r="B3207" s="97" t="s">
        <v>39</v>
      </c>
      <c r="C3207" s="97" t="s">
        <v>1340</v>
      </c>
      <c r="D3207" s="97" t="s">
        <v>1488</v>
      </c>
      <c r="E3207" s="18">
        <v>115</v>
      </c>
    </row>
    <row r="3208" spans="1:5" x14ac:dyDescent="0.15">
      <c r="A3208" s="97" t="str">
        <f t="shared" si="50"/>
        <v>WYFFELSW8680</v>
      </c>
      <c r="B3208" s="97" t="s">
        <v>39</v>
      </c>
      <c r="C3208" s="97" t="s">
        <v>112</v>
      </c>
      <c r="D3208" s="97" t="s">
        <v>2641</v>
      </c>
      <c r="E3208" s="18">
        <v>115</v>
      </c>
    </row>
    <row r="3209" spans="1:5" x14ac:dyDescent="0.15">
      <c r="A3209" s="97" t="str">
        <f t="shared" si="50"/>
        <v>WYFFELSW8680 CK</v>
      </c>
      <c r="B3209" s="97" t="s">
        <v>39</v>
      </c>
      <c r="C3209" s="97" t="s">
        <v>770</v>
      </c>
      <c r="D3209" s="97" t="s">
        <v>2641</v>
      </c>
      <c r="E3209" s="18">
        <v>115</v>
      </c>
    </row>
    <row r="3210" spans="1:5" x14ac:dyDescent="0.15">
      <c r="A3210" s="97" t="str">
        <f t="shared" si="50"/>
        <v>WYFFELSW8681</v>
      </c>
      <c r="B3210" s="97" t="s">
        <v>39</v>
      </c>
      <c r="C3210" s="97" t="s">
        <v>1391</v>
      </c>
      <c r="D3210" s="97" t="s">
        <v>1487</v>
      </c>
      <c r="E3210" s="18">
        <v>116</v>
      </c>
    </row>
    <row r="3211" spans="1:5" x14ac:dyDescent="0.15">
      <c r="A3211" s="97" t="str">
        <f t="shared" si="50"/>
        <v>WYFFELSW8681 Twin</v>
      </c>
      <c r="B3211" s="97" t="s">
        <v>39</v>
      </c>
      <c r="C3211" s="97" t="s">
        <v>771</v>
      </c>
      <c r="D3211" s="97" t="s">
        <v>1487</v>
      </c>
      <c r="E3211" s="18">
        <v>116</v>
      </c>
    </row>
    <row r="3212" spans="1:5" x14ac:dyDescent="0.15">
      <c r="A3212" s="97" t="str">
        <f t="shared" si="50"/>
        <v>WYFFELSW8720</v>
      </c>
      <c r="B3212" s="97" t="s">
        <v>39</v>
      </c>
      <c r="C3212" s="97" t="s">
        <v>113</v>
      </c>
      <c r="D3212" s="97" t="s">
        <v>2641</v>
      </c>
      <c r="E3212" s="18">
        <v>114</v>
      </c>
    </row>
    <row r="3213" spans="1:5" x14ac:dyDescent="0.15">
      <c r="A3213" s="97" t="str">
        <f t="shared" si="50"/>
        <v>WYFFELSW8721</v>
      </c>
      <c r="B3213" s="97" t="s">
        <v>39</v>
      </c>
      <c r="C3213" s="97" t="s">
        <v>114</v>
      </c>
      <c r="D3213" s="97" t="s">
        <v>1786</v>
      </c>
      <c r="E3213" s="18">
        <v>114</v>
      </c>
    </row>
    <row r="3214" spans="1:5" x14ac:dyDescent="0.15">
      <c r="A3214" s="97" t="str">
        <f t="shared" si="50"/>
        <v>WYFFELSW9120</v>
      </c>
      <c r="B3214" s="97" t="s">
        <v>39</v>
      </c>
      <c r="C3214" s="97" t="s">
        <v>115</v>
      </c>
      <c r="D3214" s="97" t="s">
        <v>1786</v>
      </c>
      <c r="E3214" s="18">
        <v>116</v>
      </c>
    </row>
    <row r="3215" spans="1:5" x14ac:dyDescent="0.15">
      <c r="A3215" s="97" t="str">
        <f t="shared" si="50"/>
        <v>WYFFELSW9121</v>
      </c>
      <c r="B3215" s="97" t="s">
        <v>39</v>
      </c>
      <c r="C3215" s="97" t="s">
        <v>1341</v>
      </c>
      <c r="D3215" s="97" t="s">
        <v>1487</v>
      </c>
      <c r="E3215" s="18">
        <v>117</v>
      </c>
    </row>
    <row r="3216" spans="1:5" x14ac:dyDescent="0.15">
      <c r="A3216" s="97" t="str">
        <f t="shared" si="50"/>
        <v>WYFFELSW9121 CK</v>
      </c>
      <c r="B3216" s="97" t="s">
        <v>39</v>
      </c>
      <c r="C3216" s="97" t="s">
        <v>772</v>
      </c>
      <c r="D3216" s="97" t="s">
        <v>1487</v>
      </c>
      <c r="E3216" s="18">
        <v>117</v>
      </c>
    </row>
    <row r="3217" spans="1:5" x14ac:dyDescent="0.15">
      <c r="A3217" s="97" t="str">
        <f t="shared" si="50"/>
        <v>WYFFELSW9121 Twin</v>
      </c>
      <c r="B3217" s="97" t="s">
        <v>39</v>
      </c>
      <c r="C3217" s="97" t="s">
        <v>773</v>
      </c>
      <c r="D3217" s="97" t="s">
        <v>1487</v>
      </c>
      <c r="E3217" s="18">
        <v>117</v>
      </c>
    </row>
    <row r="3218" spans="1:5" x14ac:dyDescent="0.15">
      <c r="A3218" s="97" t="str">
        <f t="shared" si="50"/>
        <v>WYFFELSW9127</v>
      </c>
      <c r="B3218" s="97" t="s">
        <v>39</v>
      </c>
      <c r="C3218" s="97" t="s">
        <v>1342</v>
      </c>
      <c r="D3218" s="97" t="s">
        <v>1488</v>
      </c>
      <c r="E3218" s="18">
        <v>117</v>
      </c>
    </row>
    <row r="3219" spans="1:5" x14ac:dyDescent="0.15">
      <c r="A3219" s="97" t="str">
        <f t="shared" si="50"/>
        <v>WYFFELSX7301</v>
      </c>
      <c r="B3219" s="97" t="s">
        <v>39</v>
      </c>
      <c r="C3219" s="97" t="s">
        <v>1386</v>
      </c>
      <c r="D3219" s="97" t="s">
        <v>1491</v>
      </c>
      <c r="E3219" s="18">
        <v>104</v>
      </c>
    </row>
    <row r="3220" spans="1:5" x14ac:dyDescent="0.15">
      <c r="A3220" s="97" t="str">
        <f t="shared" si="50"/>
        <v>WYFFELSXA117</v>
      </c>
      <c r="B3220" s="97" t="s">
        <v>39</v>
      </c>
      <c r="C3220" s="97" t="s">
        <v>1155</v>
      </c>
      <c r="D3220" s="97" t="s">
        <v>1796</v>
      </c>
      <c r="E3220" s="18">
        <v>97</v>
      </c>
    </row>
    <row r="3221" spans="1:5" x14ac:dyDescent="0.15">
      <c r="A3221" s="27"/>
      <c r="B3221" s="26"/>
      <c r="C3221" s="26"/>
      <c r="D3221" s="26"/>
      <c r="E3221" s="26"/>
    </row>
    <row r="3222" spans="1:5" x14ac:dyDescent="0.15">
      <c r="A3222" s="27"/>
      <c r="B3222" s="26"/>
      <c r="C3222" s="26"/>
      <c r="D3222" s="26"/>
      <c r="E3222" s="26"/>
    </row>
    <row r="3223" spans="1:5" x14ac:dyDescent="0.15">
      <c r="A3223" s="27"/>
      <c r="B3223" s="26"/>
      <c r="C3223" s="26"/>
      <c r="D3223" s="26"/>
      <c r="E3223" s="26"/>
    </row>
    <row r="3224" spans="1:5" x14ac:dyDescent="0.15">
      <c r="A3224" s="27"/>
      <c r="B3224" s="26"/>
      <c r="C3224" s="26"/>
      <c r="D3224" s="26"/>
      <c r="E3224" s="26"/>
    </row>
    <row r="3225" spans="1:5" x14ac:dyDescent="0.15">
      <c r="A3225" s="27"/>
      <c r="B3225" s="26"/>
      <c r="C3225" s="26"/>
      <c r="D3225" s="26"/>
      <c r="E3225" s="26"/>
    </row>
    <row r="3226" spans="1:5" x14ac:dyDescent="0.15">
      <c r="A3226" s="27"/>
      <c r="B3226" s="26"/>
      <c r="C3226" s="26"/>
      <c r="D3226" s="26"/>
      <c r="E3226" s="26"/>
    </row>
    <row r="3227" spans="1:5" x14ac:dyDescent="0.15">
      <c r="A3227" s="27"/>
      <c r="B3227" s="26"/>
      <c r="C3227" s="26"/>
      <c r="D3227" s="26"/>
      <c r="E3227" s="26"/>
    </row>
    <row r="3228" spans="1:5" x14ac:dyDescent="0.15">
      <c r="A3228" s="27"/>
      <c r="B3228" s="26"/>
      <c r="C3228" s="26"/>
      <c r="D3228" s="26"/>
      <c r="E3228" s="26"/>
    </row>
    <row r="3229" spans="1:5" x14ac:dyDescent="0.15">
      <c r="A3229" s="27"/>
      <c r="B3229" s="26"/>
      <c r="C3229" s="26"/>
      <c r="D3229" s="26"/>
      <c r="E3229" s="26"/>
    </row>
    <row r="3230" spans="1:5" x14ac:dyDescent="0.15">
      <c r="A3230" s="27"/>
      <c r="B3230" s="26"/>
      <c r="C3230" s="26"/>
      <c r="D3230" s="26"/>
      <c r="E3230" s="26"/>
    </row>
    <row r="3231" spans="1:5" x14ac:dyDescent="0.15">
      <c r="A3231" s="27"/>
      <c r="B3231" s="26"/>
      <c r="C3231" s="26"/>
      <c r="D3231" s="26"/>
      <c r="E3231" s="26"/>
    </row>
    <row r="3232" spans="1:5" x14ac:dyDescent="0.15">
      <c r="A3232" s="27"/>
      <c r="B3232" s="26"/>
      <c r="C3232" s="26"/>
      <c r="D3232" s="26"/>
      <c r="E3232" s="26"/>
    </row>
    <row r="3233" spans="1:5" x14ac:dyDescent="0.15">
      <c r="A3233" s="27"/>
      <c r="B3233" s="26"/>
      <c r="C3233" s="26"/>
      <c r="D3233" s="26"/>
      <c r="E3233" s="26"/>
    </row>
    <row r="3234" spans="1:5" x14ac:dyDescent="0.15">
      <c r="A3234" s="27"/>
      <c r="B3234" s="26"/>
      <c r="C3234" s="26"/>
      <c r="D3234" s="26"/>
      <c r="E3234" s="26"/>
    </row>
    <row r="3235" spans="1:5" x14ac:dyDescent="0.15">
      <c r="A3235" s="27"/>
      <c r="B3235" s="26"/>
      <c r="C3235" s="26"/>
      <c r="D3235" s="26"/>
      <c r="E3235" s="26"/>
    </row>
    <row r="3236" spans="1:5" x14ac:dyDescent="0.15">
      <c r="A3236" s="27"/>
      <c r="B3236" s="26"/>
      <c r="C3236" s="26"/>
      <c r="D3236" s="26"/>
      <c r="E3236" s="26"/>
    </row>
    <row r="3237" spans="1:5" x14ac:dyDescent="0.15">
      <c r="A3237" s="27"/>
      <c r="B3237" s="26"/>
      <c r="C3237" s="26"/>
      <c r="D3237" s="26"/>
      <c r="E3237" s="26"/>
    </row>
    <row r="3238" spans="1:5" x14ac:dyDescent="0.15">
      <c r="A3238" s="27"/>
      <c r="B3238" s="26"/>
      <c r="C3238" s="26"/>
      <c r="D3238" s="26"/>
      <c r="E3238" s="26"/>
    </row>
    <row r="3239" spans="1:5" x14ac:dyDescent="0.15">
      <c r="A3239" s="27"/>
      <c r="B3239" s="26"/>
      <c r="C3239" s="26"/>
      <c r="D3239" s="26"/>
      <c r="E3239" s="26"/>
    </row>
    <row r="3240" spans="1:5" x14ac:dyDescent="0.15">
      <c r="A3240" s="27"/>
      <c r="B3240" s="26"/>
      <c r="C3240" s="26"/>
      <c r="D3240" s="26"/>
      <c r="E3240" s="26"/>
    </row>
    <row r="3241" spans="1:5" x14ac:dyDescent="0.15">
      <c r="A3241" s="27"/>
      <c r="B3241" s="26"/>
      <c r="C3241" s="26"/>
      <c r="D3241" s="26"/>
      <c r="E3241" s="26"/>
    </row>
    <row r="3242" spans="1:5" x14ac:dyDescent="0.15">
      <c r="A3242" s="27"/>
      <c r="B3242" s="26"/>
      <c r="C3242" s="26"/>
      <c r="D3242" s="26"/>
      <c r="E3242" s="26"/>
    </row>
    <row r="3243" spans="1:5" x14ac:dyDescent="0.15">
      <c r="A3243" s="27"/>
      <c r="B3243" s="26"/>
      <c r="C3243" s="26"/>
      <c r="D3243" s="26"/>
      <c r="E3243" s="26"/>
    </row>
    <row r="3244" spans="1:5" x14ac:dyDescent="0.15">
      <c r="A3244" s="27"/>
      <c r="B3244" s="26"/>
      <c r="C3244" s="26"/>
      <c r="D3244" s="26"/>
      <c r="E3244" s="26"/>
    </row>
    <row r="3245" spans="1:5" x14ac:dyDescent="0.15">
      <c r="A3245" s="27"/>
      <c r="B3245" s="26"/>
      <c r="C3245" s="26"/>
      <c r="D3245" s="26"/>
      <c r="E3245" s="26"/>
    </row>
    <row r="3246" spans="1:5" x14ac:dyDescent="0.15">
      <c r="A3246" s="27"/>
      <c r="B3246" s="26"/>
      <c r="C3246" s="26"/>
      <c r="D3246" s="26"/>
      <c r="E3246" s="26"/>
    </row>
    <row r="3247" spans="1:5" x14ac:dyDescent="0.15">
      <c r="A3247" s="27"/>
      <c r="B3247" s="26"/>
      <c r="C3247" s="26"/>
      <c r="D3247" s="26"/>
      <c r="E3247" s="26"/>
    </row>
    <row r="3248" spans="1:5" x14ac:dyDescent="0.15">
      <c r="A3248" s="27"/>
      <c r="B3248" s="26"/>
      <c r="C3248" s="26"/>
      <c r="D3248" s="26"/>
      <c r="E3248" s="26"/>
    </row>
    <row r="3249" spans="1:5" x14ac:dyDescent="0.15">
      <c r="A3249" s="24"/>
      <c r="B3249" s="25"/>
      <c r="C3249" s="25"/>
      <c r="D3249" s="26"/>
      <c r="E3249" s="25"/>
    </row>
    <row r="3250" spans="1:5" x14ac:dyDescent="0.15">
      <c r="A3250" s="27"/>
      <c r="B3250" s="26"/>
      <c r="C3250" s="26"/>
      <c r="D3250" s="26"/>
      <c r="E3250" s="26"/>
    </row>
    <row r="3251" spans="1:5" x14ac:dyDescent="0.15">
      <c r="A3251" s="27"/>
      <c r="B3251" s="26"/>
      <c r="C3251" s="26"/>
      <c r="D3251" s="26"/>
      <c r="E3251" s="26"/>
    </row>
    <row r="3252" spans="1:5" x14ac:dyDescent="0.15">
      <c r="A3252" s="27"/>
      <c r="B3252" s="26"/>
      <c r="C3252" s="26"/>
      <c r="D3252" s="26"/>
      <c r="E3252" s="26"/>
    </row>
    <row r="3253" spans="1:5" x14ac:dyDescent="0.15">
      <c r="A3253" s="27"/>
      <c r="B3253" s="26"/>
      <c r="C3253" s="26"/>
      <c r="D3253" s="26"/>
      <c r="E3253" s="26"/>
    </row>
    <row r="3254" spans="1:5" x14ac:dyDescent="0.15">
      <c r="A3254" s="27"/>
      <c r="B3254" s="26"/>
      <c r="C3254" s="26"/>
      <c r="D3254" s="26"/>
      <c r="E3254" s="26"/>
    </row>
    <row r="3255" spans="1:5" x14ac:dyDescent="0.15">
      <c r="A3255" s="27"/>
      <c r="B3255" s="26"/>
      <c r="C3255" s="26"/>
      <c r="D3255" s="26"/>
      <c r="E3255" s="26"/>
    </row>
    <row r="3256" spans="1:5" x14ac:dyDescent="0.15">
      <c r="A3256" s="27"/>
      <c r="B3256" s="26"/>
      <c r="C3256" s="26"/>
      <c r="D3256" s="26"/>
      <c r="E3256" s="26"/>
    </row>
    <row r="3257" spans="1:5" x14ac:dyDescent="0.15">
      <c r="A3257" s="27"/>
      <c r="B3257" s="26"/>
      <c r="C3257" s="26"/>
      <c r="D3257" s="26"/>
      <c r="E3257" s="26"/>
    </row>
    <row r="3258" spans="1:5" x14ac:dyDescent="0.15">
      <c r="A3258" s="27"/>
      <c r="B3258" s="26"/>
      <c r="C3258" s="26"/>
      <c r="D3258" s="26"/>
      <c r="E3258" s="26"/>
    </row>
    <row r="3259" spans="1:5" x14ac:dyDescent="0.15">
      <c r="A3259" s="27"/>
      <c r="B3259" s="26"/>
      <c r="C3259" s="26"/>
      <c r="D3259" s="26"/>
      <c r="E3259" s="26"/>
    </row>
    <row r="3260" spans="1:5" x14ac:dyDescent="0.15">
      <c r="A3260" s="24"/>
      <c r="B3260" s="25"/>
      <c r="C3260" s="25"/>
      <c r="D3260" s="26"/>
      <c r="E3260" s="25"/>
    </row>
    <row r="3261" spans="1:5" x14ac:dyDescent="0.15">
      <c r="A3261" s="27"/>
      <c r="B3261" s="26"/>
      <c r="C3261" s="26"/>
      <c r="D3261" s="26"/>
      <c r="E3261" s="26"/>
    </row>
    <row r="3262" spans="1:5" x14ac:dyDescent="0.15">
      <c r="A3262" s="27"/>
      <c r="B3262" s="26"/>
      <c r="C3262" s="26"/>
      <c r="D3262" s="26"/>
      <c r="E3262" s="26"/>
    </row>
    <row r="3263" spans="1:5" x14ac:dyDescent="0.15">
      <c r="A3263" s="27"/>
      <c r="B3263" s="26"/>
      <c r="C3263" s="26"/>
      <c r="D3263" s="26"/>
      <c r="E3263" s="26"/>
    </row>
    <row r="3264" spans="1:5" x14ac:dyDescent="0.15">
      <c r="A3264" s="27"/>
      <c r="B3264" s="26"/>
      <c r="C3264" s="26"/>
      <c r="D3264" s="26"/>
      <c r="E3264" s="26"/>
    </row>
    <row r="3265" spans="1:5" x14ac:dyDescent="0.15">
      <c r="A3265" s="27"/>
      <c r="B3265" s="26"/>
      <c r="C3265" s="26"/>
      <c r="D3265" s="26"/>
      <c r="E3265" s="26"/>
    </row>
    <row r="3266" spans="1:5" x14ac:dyDescent="0.15">
      <c r="A3266" s="27"/>
      <c r="B3266" s="26"/>
      <c r="C3266" s="26"/>
      <c r="D3266" s="26"/>
      <c r="E3266" s="26"/>
    </row>
    <row r="3267" spans="1:5" x14ac:dyDescent="0.15">
      <c r="A3267" s="27"/>
      <c r="B3267" s="26"/>
      <c r="C3267" s="26"/>
      <c r="D3267" s="26"/>
      <c r="E3267" s="26"/>
    </row>
    <row r="3268" spans="1:5" x14ac:dyDescent="0.15">
      <c r="A3268" s="27"/>
      <c r="B3268" s="26"/>
      <c r="C3268" s="26"/>
      <c r="D3268" s="26"/>
      <c r="E3268" s="26"/>
    </row>
    <row r="3269" spans="1:5" x14ac:dyDescent="0.15">
      <c r="A3269" s="24"/>
      <c r="B3269" s="25"/>
      <c r="C3269" s="25"/>
      <c r="D3269" s="26"/>
      <c r="E3269" s="25"/>
    </row>
    <row r="3270" spans="1:5" x14ac:dyDescent="0.15">
      <c r="A3270" s="27"/>
      <c r="B3270" s="26"/>
      <c r="C3270" s="26"/>
      <c r="D3270" s="26"/>
      <c r="E3270" s="26"/>
    </row>
    <row r="3271" spans="1:5" x14ac:dyDescent="0.15">
      <c r="A3271" s="27"/>
      <c r="B3271" s="26"/>
      <c r="C3271" s="26"/>
      <c r="D3271" s="26"/>
      <c r="E3271" s="26"/>
    </row>
    <row r="3272" spans="1:5" x14ac:dyDescent="0.15">
      <c r="A3272" s="27"/>
      <c r="B3272" s="26"/>
      <c r="C3272" s="26"/>
      <c r="D3272" s="26"/>
      <c r="E3272" s="26"/>
    </row>
    <row r="3273" spans="1:5" x14ac:dyDescent="0.15">
      <c r="A3273" s="24"/>
      <c r="B3273" s="25"/>
      <c r="C3273" s="25"/>
      <c r="D3273" s="26"/>
      <c r="E3273" s="25"/>
    </row>
    <row r="3274" spans="1:5" x14ac:dyDescent="0.15">
      <c r="A3274" s="27"/>
      <c r="B3274" s="26"/>
      <c r="C3274" s="26"/>
      <c r="D3274" s="26"/>
      <c r="E3274" s="26"/>
    </row>
    <row r="3275" spans="1:5" x14ac:dyDescent="0.15">
      <c r="A3275" s="27"/>
      <c r="B3275" s="26"/>
      <c r="C3275" s="26"/>
      <c r="D3275" s="26"/>
      <c r="E3275" s="26"/>
    </row>
    <row r="3276" spans="1:5" x14ac:dyDescent="0.15">
      <c r="A3276" s="27"/>
      <c r="B3276" s="26"/>
      <c r="C3276" s="26"/>
      <c r="D3276" s="26"/>
      <c r="E3276" s="26"/>
    </row>
    <row r="3277" spans="1:5" x14ac:dyDescent="0.15">
      <c r="A3277" s="27"/>
      <c r="B3277" s="26"/>
      <c r="C3277" s="26"/>
      <c r="D3277" s="26"/>
      <c r="E3277" s="26"/>
    </row>
    <row r="3278" spans="1:5" x14ac:dyDescent="0.15">
      <c r="A3278" s="27"/>
      <c r="B3278" s="26"/>
      <c r="C3278" s="26"/>
      <c r="D3278" s="26"/>
      <c r="E3278" s="26"/>
    </row>
    <row r="3279" spans="1:5" x14ac:dyDescent="0.15">
      <c r="A3279" s="27"/>
      <c r="B3279" s="26"/>
      <c r="C3279" s="26"/>
      <c r="D3279" s="26"/>
      <c r="E3279" s="26"/>
    </row>
    <row r="3280" spans="1:5" x14ac:dyDescent="0.15">
      <c r="A3280" s="27"/>
      <c r="B3280" s="26"/>
      <c r="C3280" s="26"/>
      <c r="D3280" s="26"/>
      <c r="E3280" s="26"/>
    </row>
    <row r="3281" spans="1:5" x14ac:dyDescent="0.15">
      <c r="A3281" s="27"/>
      <c r="B3281" s="26"/>
      <c r="C3281" s="26"/>
      <c r="D3281" s="26"/>
      <c r="E3281" s="26"/>
    </row>
    <row r="3282" spans="1:5" x14ac:dyDescent="0.15">
      <c r="A3282" s="27"/>
      <c r="B3282" s="26"/>
      <c r="C3282" s="26"/>
      <c r="D3282" s="26"/>
      <c r="E3282" s="26"/>
    </row>
    <row r="3283" spans="1:5" x14ac:dyDescent="0.15">
      <c r="A3283" s="27"/>
      <c r="B3283" s="26"/>
      <c r="C3283" s="26"/>
      <c r="D3283" s="26"/>
      <c r="E3283" s="26"/>
    </row>
    <row r="3284" spans="1:5" x14ac:dyDescent="0.15">
      <c r="A3284" s="27"/>
      <c r="B3284" s="26"/>
      <c r="C3284" s="26"/>
      <c r="D3284" s="26"/>
      <c r="E3284" s="26"/>
    </row>
    <row r="3285" spans="1:5" x14ac:dyDescent="0.15">
      <c r="A3285" s="27"/>
      <c r="B3285" s="26"/>
      <c r="C3285" s="26"/>
      <c r="D3285" s="26"/>
      <c r="E3285" s="26"/>
    </row>
    <row r="3286" spans="1:5" x14ac:dyDescent="0.15">
      <c r="A3286" s="27"/>
      <c r="B3286" s="26"/>
      <c r="C3286" s="26"/>
      <c r="D3286" s="26"/>
      <c r="E3286" s="26"/>
    </row>
    <row r="3287" spans="1:5" x14ac:dyDescent="0.15">
      <c r="A3287" s="27"/>
      <c r="B3287" s="26"/>
      <c r="C3287" s="26"/>
      <c r="D3287" s="26"/>
      <c r="E3287" s="26"/>
    </row>
    <row r="3288" spans="1:5" x14ac:dyDescent="0.15">
      <c r="A3288" s="27"/>
      <c r="B3288" s="26"/>
      <c r="C3288" s="26"/>
      <c r="D3288" s="26"/>
      <c r="E3288" s="26"/>
    </row>
    <row r="3289" spans="1:5" x14ac:dyDescent="0.15">
      <c r="A3289" s="27"/>
      <c r="B3289" s="26"/>
      <c r="C3289" s="26"/>
      <c r="D3289" s="26"/>
      <c r="E3289" s="26"/>
    </row>
    <row r="3290" spans="1:5" x14ac:dyDescent="0.15">
      <c r="A3290" s="27"/>
      <c r="B3290" s="26"/>
      <c r="C3290" s="26"/>
      <c r="D3290" s="26"/>
      <c r="E3290" s="26"/>
    </row>
    <row r="3291" spans="1:5" x14ac:dyDescent="0.15">
      <c r="A3291" s="27"/>
      <c r="B3291" s="26"/>
      <c r="C3291" s="26"/>
      <c r="D3291" s="26"/>
      <c r="E3291" s="26"/>
    </row>
    <row r="3292" spans="1:5" x14ac:dyDescent="0.15">
      <c r="A3292" s="27"/>
      <c r="B3292" s="26"/>
      <c r="C3292" s="26"/>
      <c r="D3292" s="26"/>
      <c r="E3292" s="26"/>
    </row>
    <row r="3293" spans="1:5" x14ac:dyDescent="0.15">
      <c r="A3293" s="27"/>
      <c r="B3293" s="26"/>
      <c r="C3293" s="26"/>
      <c r="D3293" s="26"/>
      <c r="E3293" s="26"/>
    </row>
    <row r="3294" spans="1:5" x14ac:dyDescent="0.15">
      <c r="A3294" s="27"/>
      <c r="B3294" s="26"/>
      <c r="C3294" s="26"/>
      <c r="D3294" s="26"/>
      <c r="E3294" s="26"/>
    </row>
    <row r="3295" spans="1:5" x14ac:dyDescent="0.15">
      <c r="A3295" s="27"/>
      <c r="B3295" s="26"/>
      <c r="C3295" s="26"/>
      <c r="D3295" s="26"/>
      <c r="E3295" s="26"/>
    </row>
    <row r="3296" spans="1:5" x14ac:dyDescent="0.15">
      <c r="A3296" s="27"/>
      <c r="B3296" s="26"/>
      <c r="C3296" s="26"/>
      <c r="D3296" s="26"/>
      <c r="E3296" s="26"/>
    </row>
    <row r="3297" spans="1:5" x14ac:dyDescent="0.15">
      <c r="A3297" s="27"/>
      <c r="B3297" s="26"/>
      <c r="C3297" s="26"/>
      <c r="D3297" s="26"/>
      <c r="E3297" s="26"/>
    </row>
    <row r="3298" spans="1:5" x14ac:dyDescent="0.15">
      <c r="A3298" s="27"/>
      <c r="B3298" s="26"/>
      <c r="C3298" s="26"/>
      <c r="D3298" s="26"/>
      <c r="E3298" s="26"/>
    </row>
    <row r="3299" spans="1:5" x14ac:dyDescent="0.15">
      <c r="A3299" s="27"/>
      <c r="B3299" s="26"/>
      <c r="C3299" s="26"/>
      <c r="D3299" s="26"/>
      <c r="E3299" s="26"/>
    </row>
    <row r="3300" spans="1:5" x14ac:dyDescent="0.15">
      <c r="A3300" s="27"/>
      <c r="B3300" s="26"/>
      <c r="C3300" s="26"/>
      <c r="D3300" s="26"/>
      <c r="E3300" s="26"/>
    </row>
    <row r="3301" spans="1:5" x14ac:dyDescent="0.15">
      <c r="A3301" s="27"/>
      <c r="B3301" s="26"/>
      <c r="C3301" s="26"/>
      <c r="D3301" s="26"/>
      <c r="E3301" s="26"/>
    </row>
    <row r="3302" spans="1:5" x14ac:dyDescent="0.15">
      <c r="A3302" s="27"/>
      <c r="B3302" s="26"/>
      <c r="C3302" s="26"/>
      <c r="D3302" s="26"/>
      <c r="E3302" s="26"/>
    </row>
    <row r="3303" spans="1:5" x14ac:dyDescent="0.15">
      <c r="A3303" s="27"/>
      <c r="B3303" s="26"/>
      <c r="C3303" s="26"/>
      <c r="D3303" s="26"/>
      <c r="E3303" s="26"/>
    </row>
    <row r="3304" spans="1:5" x14ac:dyDescent="0.15">
      <c r="A3304" s="27"/>
      <c r="B3304" s="26"/>
      <c r="C3304" s="26"/>
      <c r="D3304" s="26"/>
      <c r="E3304" s="26"/>
    </row>
    <row r="3305" spans="1:5" x14ac:dyDescent="0.15">
      <c r="A3305" s="27"/>
      <c r="B3305" s="26"/>
      <c r="C3305" s="26"/>
      <c r="D3305" s="26"/>
      <c r="E3305" s="26"/>
    </row>
    <row r="3306" spans="1:5" x14ac:dyDescent="0.15">
      <c r="A3306" s="27"/>
      <c r="B3306" s="26"/>
      <c r="C3306" s="26"/>
      <c r="D3306" s="26"/>
      <c r="E3306" s="26"/>
    </row>
    <row r="3307" spans="1:5" x14ac:dyDescent="0.15">
      <c r="A3307" s="27"/>
      <c r="B3307" s="26"/>
      <c r="C3307" s="26"/>
      <c r="D3307" s="26"/>
      <c r="E3307" s="26"/>
    </row>
    <row r="3308" spans="1:5" x14ac:dyDescent="0.15">
      <c r="A3308" s="27"/>
      <c r="B3308" s="26"/>
      <c r="C3308" s="26"/>
      <c r="D3308" s="26"/>
      <c r="E3308" s="26"/>
    </row>
    <row r="3309" spans="1:5" x14ac:dyDescent="0.15">
      <c r="A3309" s="27"/>
      <c r="B3309" s="26"/>
      <c r="C3309" s="26"/>
      <c r="D3309" s="26"/>
      <c r="E3309" s="26"/>
    </row>
    <row r="3310" spans="1:5" x14ac:dyDescent="0.15">
      <c r="A3310" s="27"/>
      <c r="B3310" s="26"/>
      <c r="C3310" s="26"/>
      <c r="D3310" s="26"/>
      <c r="E3310" s="26"/>
    </row>
    <row r="3311" spans="1:5" x14ac:dyDescent="0.15">
      <c r="A3311" s="27"/>
      <c r="B3311" s="26"/>
      <c r="C3311" s="26"/>
      <c r="D3311" s="26"/>
      <c r="E3311" s="26"/>
    </row>
    <row r="3312" spans="1:5" x14ac:dyDescent="0.15">
      <c r="A3312" s="27"/>
      <c r="B3312" s="26"/>
      <c r="C3312" s="26"/>
      <c r="D3312" s="26"/>
      <c r="E3312" s="26"/>
    </row>
    <row r="3313" spans="1:5" x14ac:dyDescent="0.15">
      <c r="A3313" s="27"/>
      <c r="B3313" s="26"/>
      <c r="C3313" s="26"/>
      <c r="D3313" s="26"/>
      <c r="E3313" s="26"/>
    </row>
    <row r="3314" spans="1:5" x14ac:dyDescent="0.15">
      <c r="A3314" s="27"/>
      <c r="B3314" s="26"/>
      <c r="C3314" s="26"/>
      <c r="D3314" s="26"/>
      <c r="E3314" s="26"/>
    </row>
    <row r="3315" spans="1:5" x14ac:dyDescent="0.15">
      <c r="A3315" s="27"/>
      <c r="B3315" s="26"/>
      <c r="C3315" s="26"/>
      <c r="D3315" s="26"/>
      <c r="E3315" s="26"/>
    </row>
    <row r="3316" spans="1:5" x14ac:dyDescent="0.15">
      <c r="A3316" s="27"/>
      <c r="B3316" s="26"/>
      <c r="C3316" s="26"/>
      <c r="D3316" s="26"/>
      <c r="E3316" s="26"/>
    </row>
    <row r="3317" spans="1:5" x14ac:dyDescent="0.15">
      <c r="A3317" s="27"/>
      <c r="B3317" s="26"/>
      <c r="C3317" s="26"/>
      <c r="D3317" s="26"/>
      <c r="E3317" s="26"/>
    </row>
    <row r="3318" spans="1:5" x14ac:dyDescent="0.15">
      <c r="A3318" s="27"/>
      <c r="B3318" s="26"/>
      <c r="C3318" s="26"/>
      <c r="D3318" s="26"/>
      <c r="E3318" s="26"/>
    </row>
    <row r="3319" spans="1:5" x14ac:dyDescent="0.15">
      <c r="A3319" s="27"/>
      <c r="B3319" s="26"/>
      <c r="C3319" s="26"/>
      <c r="D3319" s="26"/>
      <c r="E3319" s="26"/>
    </row>
    <row r="3320" spans="1:5" x14ac:dyDescent="0.15">
      <c r="A3320" s="27"/>
      <c r="B3320" s="26"/>
      <c r="C3320" s="26"/>
      <c r="D3320" s="26"/>
      <c r="E3320" s="26"/>
    </row>
    <row r="3321" spans="1:5" x14ac:dyDescent="0.15">
      <c r="A3321" s="27"/>
      <c r="B3321" s="26"/>
      <c r="C3321" s="26"/>
      <c r="D3321" s="26"/>
      <c r="E3321" s="26"/>
    </row>
    <row r="3322" spans="1:5" x14ac:dyDescent="0.15">
      <c r="A3322" s="27"/>
      <c r="B3322" s="26"/>
      <c r="C3322" s="26"/>
      <c r="D3322" s="26"/>
      <c r="E3322" s="26"/>
    </row>
    <row r="3323" spans="1:5" x14ac:dyDescent="0.15">
      <c r="A3323" s="27"/>
      <c r="B3323" s="26"/>
      <c r="C3323" s="26"/>
      <c r="D3323" s="26"/>
      <c r="E3323" s="26"/>
    </row>
    <row r="3324" spans="1:5" x14ac:dyDescent="0.15">
      <c r="A3324" s="27"/>
      <c r="B3324" s="26"/>
      <c r="C3324" s="26"/>
      <c r="D3324" s="26"/>
      <c r="E3324" s="26"/>
    </row>
    <row r="3325" spans="1:5" x14ac:dyDescent="0.15">
      <c r="A3325" s="27"/>
      <c r="B3325" s="26"/>
      <c r="C3325" s="26"/>
      <c r="D3325" s="26"/>
      <c r="E3325" s="26"/>
    </row>
    <row r="3326" spans="1:5" x14ac:dyDescent="0.15">
      <c r="A3326" s="27"/>
      <c r="B3326" s="26"/>
      <c r="C3326" s="26"/>
      <c r="D3326" s="26"/>
      <c r="E3326" s="26"/>
    </row>
    <row r="3327" spans="1:5" x14ac:dyDescent="0.15">
      <c r="A3327" s="27"/>
      <c r="B3327" s="26"/>
      <c r="C3327" s="26"/>
      <c r="D3327" s="26"/>
      <c r="E3327" s="26"/>
    </row>
    <row r="3328" spans="1:5" x14ac:dyDescent="0.15">
      <c r="A3328" s="27"/>
      <c r="B3328" s="26"/>
      <c r="C3328" s="26"/>
      <c r="D3328" s="26"/>
      <c r="E3328" s="26"/>
    </row>
    <row r="3329" spans="1:5" x14ac:dyDescent="0.15">
      <c r="A3329" s="27"/>
      <c r="B3329" s="26"/>
      <c r="C3329" s="26"/>
      <c r="D3329" s="26"/>
      <c r="E3329" s="26"/>
    </row>
    <row r="3330" spans="1:5" x14ac:dyDescent="0.15">
      <c r="A3330" s="27"/>
      <c r="B3330" s="26"/>
      <c r="C3330" s="26"/>
      <c r="D3330" s="26"/>
      <c r="E3330" s="26"/>
    </row>
    <row r="3331" spans="1:5" x14ac:dyDescent="0.15">
      <c r="A3331" s="27"/>
      <c r="B3331" s="26"/>
      <c r="C3331" s="26"/>
      <c r="D3331" s="26"/>
      <c r="E3331" s="26"/>
    </row>
    <row r="3332" spans="1:5" x14ac:dyDescent="0.15">
      <c r="A3332" s="27"/>
      <c r="B3332" s="26"/>
      <c r="C3332" s="26"/>
      <c r="D3332" s="26"/>
      <c r="E3332" s="26"/>
    </row>
    <row r="3333" spans="1:5" x14ac:dyDescent="0.15">
      <c r="A3333" s="27"/>
      <c r="B3333" s="26"/>
      <c r="C3333" s="26"/>
      <c r="D3333" s="26"/>
      <c r="E3333" s="26"/>
    </row>
    <row r="3334" spans="1:5" x14ac:dyDescent="0.15">
      <c r="A3334" s="27"/>
      <c r="B3334" s="26"/>
      <c r="C3334" s="26"/>
      <c r="D3334" s="26"/>
      <c r="E3334" s="26"/>
    </row>
    <row r="3335" spans="1:5" x14ac:dyDescent="0.15">
      <c r="A3335" s="27"/>
      <c r="B3335" s="26"/>
      <c r="C3335" s="26"/>
      <c r="D3335" s="26"/>
      <c r="E3335" s="26"/>
    </row>
    <row r="3336" spans="1:5" x14ac:dyDescent="0.15">
      <c r="A3336" s="27"/>
      <c r="B3336" s="26"/>
      <c r="C3336" s="26"/>
      <c r="D3336" s="26"/>
      <c r="E3336" s="26"/>
    </row>
    <row r="3337" spans="1:5" x14ac:dyDescent="0.15">
      <c r="A3337" s="27"/>
      <c r="B3337" s="26"/>
      <c r="C3337" s="26"/>
      <c r="D3337" s="26"/>
      <c r="E3337" s="26"/>
    </row>
    <row r="3338" spans="1:5" x14ac:dyDescent="0.15">
      <c r="A3338" s="27"/>
      <c r="B3338" s="26"/>
      <c r="C3338" s="26"/>
      <c r="D3338" s="26"/>
      <c r="E3338" s="26"/>
    </row>
    <row r="3339" spans="1:5" x14ac:dyDescent="0.15">
      <c r="A3339" s="27"/>
      <c r="B3339" s="26"/>
      <c r="C3339" s="26"/>
      <c r="D3339" s="26"/>
      <c r="E3339" s="26"/>
    </row>
    <row r="3340" spans="1:5" x14ac:dyDescent="0.15">
      <c r="A3340" s="27"/>
      <c r="B3340" s="26"/>
      <c r="C3340" s="26"/>
      <c r="D3340" s="26"/>
      <c r="E3340" s="26"/>
    </row>
    <row r="3341" spans="1:5" x14ac:dyDescent="0.15">
      <c r="A3341" s="27"/>
      <c r="B3341" s="26"/>
      <c r="C3341" s="26"/>
      <c r="D3341" s="26"/>
      <c r="E3341" s="26"/>
    </row>
    <row r="3342" spans="1:5" x14ac:dyDescent="0.15">
      <c r="A3342" s="27"/>
      <c r="B3342" s="26"/>
      <c r="C3342" s="26"/>
      <c r="D3342" s="26"/>
      <c r="E3342" s="26"/>
    </row>
    <row r="3343" spans="1:5" x14ac:dyDescent="0.15">
      <c r="A3343" s="27"/>
      <c r="B3343" s="26"/>
      <c r="C3343" s="26"/>
      <c r="D3343" s="26"/>
      <c r="E3343" s="26"/>
    </row>
    <row r="3344" spans="1:5" x14ac:dyDescent="0.15">
      <c r="A3344" s="27"/>
      <c r="B3344" s="26"/>
      <c r="C3344" s="26"/>
      <c r="D3344" s="26"/>
      <c r="E3344" s="26"/>
    </row>
    <row r="3345" spans="1:5" x14ac:dyDescent="0.15">
      <c r="A3345" s="27"/>
      <c r="B3345" s="26"/>
      <c r="C3345" s="26"/>
      <c r="D3345" s="26"/>
      <c r="E3345" s="26"/>
    </row>
    <row r="3346" spans="1:5" x14ac:dyDescent="0.15">
      <c r="A3346" s="27"/>
      <c r="B3346" s="26"/>
      <c r="C3346" s="26"/>
      <c r="D3346" s="26"/>
      <c r="E3346" s="26"/>
    </row>
    <row r="3347" spans="1:5" x14ac:dyDescent="0.15">
      <c r="A3347" s="27"/>
      <c r="B3347" s="26"/>
      <c r="C3347" s="26"/>
      <c r="D3347" s="26"/>
      <c r="E3347" s="26"/>
    </row>
    <row r="3348" spans="1:5" x14ac:dyDescent="0.15">
      <c r="A3348" s="27"/>
      <c r="B3348" s="26"/>
      <c r="C3348" s="26"/>
      <c r="D3348" s="26"/>
      <c r="E3348" s="26"/>
    </row>
    <row r="3349" spans="1:5" x14ac:dyDescent="0.15">
      <c r="A3349" s="27"/>
      <c r="B3349" s="26"/>
      <c r="C3349" s="26"/>
      <c r="D3349" s="26"/>
      <c r="E3349" s="26"/>
    </row>
    <row r="3350" spans="1:5" x14ac:dyDescent="0.15">
      <c r="A3350" s="27"/>
      <c r="B3350" s="26"/>
      <c r="C3350" s="26"/>
      <c r="D3350" s="26"/>
      <c r="E3350" s="26"/>
    </row>
    <row r="3351" spans="1:5" x14ac:dyDescent="0.15">
      <c r="A3351" s="27"/>
      <c r="B3351" s="26"/>
      <c r="C3351" s="26"/>
      <c r="D3351" s="26"/>
      <c r="E3351" s="26"/>
    </row>
    <row r="3352" spans="1:5" x14ac:dyDescent="0.15">
      <c r="A3352" s="27"/>
      <c r="B3352" s="26"/>
      <c r="C3352" s="26"/>
      <c r="D3352" s="26"/>
      <c r="E3352" s="26"/>
    </row>
    <row r="3353" spans="1:5" x14ac:dyDescent="0.15">
      <c r="A3353" s="27"/>
      <c r="B3353" s="26"/>
      <c r="C3353" s="26"/>
      <c r="D3353" s="26"/>
      <c r="E3353" s="26"/>
    </row>
    <row r="3354" spans="1:5" x14ac:dyDescent="0.15">
      <c r="A3354" s="27"/>
      <c r="B3354" s="26"/>
      <c r="C3354" s="26"/>
      <c r="D3354" s="26"/>
      <c r="E3354" s="26"/>
    </row>
    <row r="3355" spans="1:5" x14ac:dyDescent="0.15">
      <c r="A3355" s="27"/>
      <c r="B3355" s="26"/>
      <c r="C3355" s="26"/>
      <c r="D3355" s="26"/>
      <c r="E3355" s="26"/>
    </row>
    <row r="3356" spans="1:5" x14ac:dyDescent="0.15">
      <c r="A3356" s="27"/>
      <c r="B3356" s="26"/>
      <c r="C3356" s="26"/>
      <c r="D3356" s="26"/>
      <c r="E3356" s="26"/>
    </row>
    <row r="3357" spans="1:5" x14ac:dyDescent="0.15">
      <c r="A3357" s="27"/>
      <c r="B3357" s="26"/>
      <c r="C3357" s="26"/>
      <c r="D3357" s="26"/>
      <c r="E3357" s="26"/>
    </row>
    <row r="3358" spans="1:5" x14ac:dyDescent="0.15">
      <c r="A3358" s="27"/>
      <c r="B3358" s="26"/>
      <c r="C3358" s="26"/>
      <c r="D3358" s="26"/>
      <c r="E3358" s="26"/>
    </row>
    <row r="3359" spans="1:5" x14ac:dyDescent="0.15">
      <c r="A3359" s="27"/>
      <c r="B3359" s="26"/>
      <c r="C3359" s="26"/>
      <c r="D3359" s="26"/>
      <c r="E3359" s="26"/>
    </row>
    <row r="3360" spans="1:5" x14ac:dyDescent="0.15">
      <c r="A3360" s="27"/>
      <c r="B3360" s="26"/>
      <c r="C3360" s="26"/>
      <c r="D3360" s="26"/>
      <c r="E3360" s="26"/>
    </row>
    <row r="3361" spans="1:5" x14ac:dyDescent="0.15">
      <c r="A3361" s="27"/>
      <c r="B3361" s="26"/>
      <c r="C3361" s="26"/>
      <c r="D3361" s="26"/>
      <c r="E3361" s="26"/>
    </row>
    <row r="3362" spans="1:5" x14ac:dyDescent="0.15">
      <c r="A3362" s="27"/>
      <c r="B3362" s="26"/>
      <c r="C3362" s="26"/>
      <c r="D3362" s="26"/>
      <c r="E3362" s="26"/>
    </row>
    <row r="3363" spans="1:5" x14ac:dyDescent="0.15">
      <c r="A3363" s="27"/>
      <c r="B3363" s="26"/>
      <c r="C3363" s="26"/>
      <c r="D3363" s="26"/>
      <c r="E3363" s="26"/>
    </row>
    <row r="3364" spans="1:5" x14ac:dyDescent="0.15">
      <c r="A3364" s="27"/>
      <c r="B3364" s="26"/>
      <c r="C3364" s="26"/>
      <c r="D3364" s="26"/>
      <c r="E3364" s="26"/>
    </row>
    <row r="3365" spans="1:5" x14ac:dyDescent="0.15">
      <c r="A3365" s="27"/>
      <c r="B3365" s="26"/>
      <c r="C3365" s="26"/>
      <c r="D3365" s="26"/>
      <c r="E3365" s="26"/>
    </row>
    <row r="3366" spans="1:5" x14ac:dyDescent="0.15">
      <c r="A3366" s="27"/>
      <c r="B3366" s="26"/>
      <c r="C3366" s="26"/>
      <c r="D3366" s="26"/>
      <c r="E3366" s="26"/>
    </row>
    <row r="3367" spans="1:5" x14ac:dyDescent="0.15">
      <c r="A3367" s="27"/>
      <c r="B3367" s="26"/>
      <c r="C3367" s="26"/>
      <c r="D3367" s="26"/>
      <c r="E3367" s="26"/>
    </row>
    <row r="3368" spans="1:5" x14ac:dyDescent="0.15">
      <c r="A3368" s="27"/>
      <c r="B3368" s="26"/>
      <c r="C3368" s="26"/>
      <c r="D3368" s="26"/>
      <c r="E3368" s="26"/>
    </row>
    <row r="3369" spans="1:5" x14ac:dyDescent="0.15">
      <c r="A3369" s="27"/>
      <c r="B3369" s="26"/>
      <c r="C3369" s="26"/>
      <c r="D3369" s="26"/>
      <c r="E3369" s="26"/>
    </row>
    <row r="3370" spans="1:5" x14ac:dyDescent="0.15">
      <c r="A3370" s="27"/>
      <c r="B3370" s="26"/>
      <c r="C3370" s="26"/>
      <c r="D3370" s="26"/>
      <c r="E3370" s="26"/>
    </row>
    <row r="3371" spans="1:5" x14ac:dyDescent="0.15">
      <c r="A3371" s="27"/>
      <c r="B3371" s="26"/>
      <c r="C3371" s="26"/>
      <c r="D3371" s="26"/>
      <c r="E3371" s="26"/>
    </row>
    <row r="3372" spans="1:5" x14ac:dyDescent="0.15">
      <c r="A3372" s="27"/>
      <c r="B3372" s="26"/>
      <c r="C3372" s="26"/>
      <c r="D3372" s="26"/>
      <c r="E3372" s="26"/>
    </row>
    <row r="3373" spans="1:5" x14ac:dyDescent="0.15">
      <c r="A3373" s="27"/>
      <c r="B3373" s="26"/>
      <c r="C3373" s="26"/>
      <c r="D3373" s="26"/>
      <c r="E3373" s="26"/>
    </row>
    <row r="3374" spans="1:5" x14ac:dyDescent="0.15">
      <c r="A3374" s="27"/>
      <c r="B3374" s="26"/>
      <c r="C3374" s="26"/>
      <c r="D3374" s="26"/>
      <c r="E3374" s="26"/>
    </row>
    <row r="3375" spans="1:5" x14ac:dyDescent="0.15">
      <c r="A3375" s="27"/>
      <c r="B3375" s="26"/>
      <c r="C3375" s="26"/>
      <c r="D3375" s="26"/>
      <c r="E3375" s="26"/>
    </row>
    <row r="3376" spans="1:5" x14ac:dyDescent="0.15">
      <c r="A3376" s="27"/>
      <c r="B3376" s="26"/>
      <c r="C3376" s="26"/>
      <c r="D3376" s="26"/>
      <c r="E3376" s="26"/>
    </row>
    <row r="3377" spans="1:5" x14ac:dyDescent="0.15">
      <c r="A3377" s="27"/>
      <c r="B3377" s="26"/>
      <c r="C3377" s="26"/>
      <c r="D3377" s="26"/>
      <c r="E3377" s="26"/>
    </row>
    <row r="3378" spans="1:5" x14ac:dyDescent="0.15">
      <c r="A3378" s="27"/>
      <c r="B3378" s="26"/>
      <c r="C3378" s="26"/>
      <c r="D3378" s="26"/>
      <c r="E3378" s="26"/>
    </row>
    <row r="3379" spans="1:5" x14ac:dyDescent="0.15">
      <c r="A3379" s="27"/>
      <c r="B3379" s="26"/>
      <c r="C3379" s="26"/>
      <c r="D3379" s="26"/>
      <c r="E3379" s="26"/>
    </row>
    <row r="3380" spans="1:5" x14ac:dyDescent="0.15">
      <c r="A3380" s="27"/>
      <c r="B3380" s="26"/>
      <c r="C3380" s="26"/>
      <c r="D3380" s="26"/>
      <c r="E3380" s="26"/>
    </row>
    <row r="3381" spans="1:5" x14ac:dyDescent="0.15">
      <c r="A3381" s="27"/>
      <c r="B3381" s="26"/>
      <c r="C3381" s="26"/>
      <c r="D3381" s="26"/>
      <c r="E3381" s="26"/>
    </row>
    <row r="3382" spans="1:5" x14ac:dyDescent="0.15">
      <c r="A3382" s="27"/>
      <c r="B3382" s="26"/>
      <c r="C3382" s="26"/>
      <c r="D3382" s="26"/>
      <c r="E3382" s="26"/>
    </row>
    <row r="3383" spans="1:5" x14ac:dyDescent="0.15">
      <c r="A3383" s="27"/>
      <c r="B3383" s="26"/>
      <c r="C3383" s="26"/>
      <c r="D3383" s="26"/>
      <c r="E3383" s="26"/>
    </row>
    <row r="3384" spans="1:5" x14ac:dyDescent="0.15">
      <c r="A3384" s="27"/>
      <c r="B3384" s="26"/>
      <c r="C3384" s="26"/>
      <c r="D3384" s="26"/>
      <c r="E3384" s="26"/>
    </row>
    <row r="3385" spans="1:5" x14ac:dyDescent="0.15">
      <c r="A3385" s="27"/>
      <c r="B3385" s="26"/>
      <c r="C3385" s="26"/>
      <c r="D3385" s="26"/>
      <c r="E3385" s="26"/>
    </row>
    <row r="3386" spans="1:5" x14ac:dyDescent="0.15">
      <c r="A3386" s="27"/>
      <c r="B3386" s="26"/>
      <c r="C3386" s="26"/>
      <c r="D3386" s="26"/>
      <c r="E3386" s="26"/>
    </row>
    <row r="3387" spans="1:5" x14ac:dyDescent="0.15">
      <c r="A3387" s="27"/>
      <c r="B3387" s="26"/>
      <c r="C3387" s="26"/>
      <c r="D3387" s="26"/>
      <c r="E3387" s="26"/>
    </row>
    <row r="3388" spans="1:5" x14ac:dyDescent="0.15">
      <c r="A3388" s="27"/>
      <c r="B3388" s="26"/>
      <c r="C3388" s="26"/>
      <c r="D3388" s="26"/>
      <c r="E3388" s="26"/>
    </row>
    <row r="3389" spans="1:5" x14ac:dyDescent="0.15">
      <c r="A3389" s="27"/>
      <c r="B3389" s="26"/>
      <c r="C3389" s="26"/>
      <c r="D3389" s="26"/>
      <c r="E3389" s="26"/>
    </row>
    <row r="3390" spans="1:5" x14ac:dyDescent="0.15">
      <c r="A3390" s="27"/>
      <c r="B3390" s="26"/>
      <c r="C3390" s="26"/>
      <c r="D3390" s="26"/>
      <c r="E3390" s="26"/>
    </row>
    <row r="3391" spans="1:5" x14ac:dyDescent="0.15">
      <c r="A3391" s="27"/>
      <c r="B3391" s="26"/>
      <c r="C3391" s="26"/>
      <c r="D3391" s="26"/>
      <c r="E3391" s="26"/>
    </row>
    <row r="3392" spans="1:5" x14ac:dyDescent="0.15">
      <c r="A3392" s="27"/>
      <c r="B3392" s="26"/>
      <c r="C3392" s="26"/>
      <c r="D3392" s="26"/>
      <c r="E3392" s="26"/>
    </row>
    <row r="3393" spans="1:5" x14ac:dyDescent="0.15">
      <c r="A3393" s="27"/>
      <c r="B3393" s="26"/>
      <c r="C3393" s="26"/>
      <c r="D3393" s="26"/>
      <c r="E3393" s="26"/>
    </row>
    <row r="3394" spans="1:5" x14ac:dyDescent="0.15">
      <c r="A3394" s="27"/>
      <c r="B3394" s="26"/>
      <c r="C3394" s="26"/>
      <c r="D3394" s="26"/>
      <c r="E3394" s="26"/>
    </row>
    <row r="3395" spans="1:5" x14ac:dyDescent="0.15">
      <c r="A3395" s="27"/>
      <c r="B3395" s="26"/>
      <c r="C3395" s="26"/>
      <c r="D3395" s="26"/>
      <c r="E3395" s="26"/>
    </row>
    <row r="3396" spans="1:5" x14ac:dyDescent="0.15">
      <c r="A3396" s="27"/>
      <c r="B3396" s="26"/>
      <c r="C3396" s="26"/>
      <c r="D3396" s="26"/>
      <c r="E3396" s="26"/>
    </row>
    <row r="3397" spans="1:5" x14ac:dyDescent="0.15">
      <c r="A3397" s="27"/>
      <c r="B3397" s="26"/>
      <c r="C3397" s="26"/>
      <c r="D3397" s="26"/>
      <c r="E3397" s="26"/>
    </row>
    <row r="3398" spans="1:5" x14ac:dyDescent="0.15">
      <c r="A3398" s="27"/>
      <c r="B3398" s="26"/>
      <c r="C3398" s="26"/>
      <c r="D3398" s="26"/>
      <c r="E3398" s="26"/>
    </row>
    <row r="3399" spans="1:5" x14ac:dyDescent="0.15">
      <c r="A3399" s="27"/>
      <c r="B3399" s="26"/>
      <c r="C3399" s="26"/>
      <c r="D3399" s="26"/>
      <c r="E3399" s="26"/>
    </row>
    <row r="3400" spans="1:5" x14ac:dyDescent="0.15">
      <c r="A3400" s="27"/>
      <c r="B3400" s="26"/>
      <c r="C3400" s="26"/>
      <c r="D3400" s="26"/>
      <c r="E3400" s="26"/>
    </row>
    <row r="3401" spans="1:5" x14ac:dyDescent="0.15">
      <c r="A3401" s="27"/>
      <c r="B3401" s="26"/>
      <c r="C3401" s="26"/>
      <c r="D3401" s="26"/>
      <c r="E3401" s="26"/>
    </row>
    <row r="3402" spans="1:5" x14ac:dyDescent="0.15">
      <c r="A3402" s="27"/>
      <c r="B3402" s="26"/>
      <c r="C3402" s="26"/>
      <c r="D3402" s="26"/>
      <c r="E3402" s="26"/>
    </row>
    <row r="3403" spans="1:5" x14ac:dyDescent="0.15">
      <c r="A3403" s="27"/>
      <c r="B3403" s="26"/>
      <c r="C3403" s="26"/>
      <c r="D3403" s="26"/>
      <c r="E3403" s="26"/>
    </row>
    <row r="3404" spans="1:5" x14ac:dyDescent="0.15">
      <c r="A3404" s="27"/>
      <c r="B3404" s="26"/>
      <c r="C3404" s="26"/>
      <c r="D3404" s="26"/>
      <c r="E3404" s="26"/>
    </row>
    <row r="3405" spans="1:5" x14ac:dyDescent="0.15">
      <c r="A3405" s="27"/>
      <c r="B3405" s="26"/>
      <c r="C3405" s="26"/>
      <c r="D3405" s="26"/>
      <c r="E3405" s="26"/>
    </row>
    <row r="3406" spans="1:5" x14ac:dyDescent="0.15">
      <c r="A3406" s="27"/>
      <c r="B3406" s="26"/>
      <c r="C3406" s="26"/>
      <c r="D3406" s="26"/>
      <c r="E3406" s="26"/>
    </row>
    <row r="3407" spans="1:5" x14ac:dyDescent="0.15">
      <c r="A3407" s="27"/>
      <c r="B3407" s="26"/>
      <c r="C3407" s="26"/>
      <c r="D3407" s="26"/>
      <c r="E3407" s="26"/>
    </row>
    <row r="3408" spans="1:5" x14ac:dyDescent="0.15">
      <c r="A3408" s="27"/>
      <c r="B3408" s="26"/>
      <c r="C3408" s="26"/>
      <c r="D3408" s="26"/>
      <c r="E3408" s="26"/>
    </row>
    <row r="3409" spans="1:5" x14ac:dyDescent="0.15">
      <c r="A3409" s="27"/>
      <c r="B3409" s="26"/>
      <c r="C3409" s="26"/>
      <c r="D3409" s="26"/>
      <c r="E3409" s="26"/>
    </row>
    <row r="3410" spans="1:5" x14ac:dyDescent="0.15">
      <c r="A3410" s="27"/>
      <c r="B3410" s="26"/>
      <c r="C3410" s="26"/>
      <c r="D3410" s="26"/>
      <c r="E3410" s="26"/>
    </row>
    <row r="3411" spans="1:5" x14ac:dyDescent="0.15">
      <c r="A3411" s="27"/>
      <c r="B3411" s="26"/>
      <c r="C3411" s="26"/>
      <c r="D3411" s="26"/>
      <c r="E3411" s="26"/>
    </row>
    <row r="3412" spans="1:5" x14ac:dyDescent="0.15">
      <c r="A3412" s="27"/>
      <c r="B3412" s="26"/>
      <c r="C3412" s="26"/>
      <c r="D3412" s="26"/>
      <c r="E3412" s="26"/>
    </row>
    <row r="3413" spans="1:5" x14ac:dyDescent="0.15">
      <c r="A3413" s="27"/>
      <c r="B3413" s="26"/>
      <c r="C3413" s="26"/>
      <c r="D3413" s="26"/>
      <c r="E3413" s="26"/>
    </row>
    <row r="3414" spans="1:5" x14ac:dyDescent="0.15">
      <c r="A3414" s="27"/>
      <c r="B3414" s="26"/>
      <c r="C3414" s="26"/>
      <c r="D3414" s="26"/>
      <c r="E3414" s="26"/>
    </row>
    <row r="3415" spans="1:5" x14ac:dyDescent="0.15">
      <c r="A3415" s="27"/>
      <c r="B3415" s="26"/>
      <c r="C3415" s="26"/>
      <c r="D3415" s="26"/>
      <c r="E3415" s="26"/>
    </row>
    <row r="3416" spans="1:5" x14ac:dyDescent="0.15">
      <c r="A3416" s="27"/>
      <c r="B3416" s="26"/>
      <c r="C3416" s="26"/>
      <c r="D3416" s="26"/>
      <c r="E3416" s="26"/>
    </row>
    <row r="3417" spans="1:5" x14ac:dyDescent="0.15">
      <c r="A3417" s="27"/>
      <c r="B3417" s="26"/>
      <c r="C3417" s="26"/>
      <c r="D3417" s="26"/>
      <c r="E3417" s="26"/>
    </row>
    <row r="3418" spans="1:5" x14ac:dyDescent="0.15">
      <c r="A3418" s="27"/>
      <c r="B3418" s="26"/>
      <c r="C3418" s="26"/>
      <c r="D3418" s="26"/>
      <c r="E3418" s="26"/>
    </row>
    <row r="3419" spans="1:5" x14ac:dyDescent="0.15">
      <c r="A3419" s="27"/>
      <c r="B3419" s="26"/>
      <c r="C3419" s="26"/>
      <c r="D3419" s="26"/>
      <c r="E3419" s="26"/>
    </row>
    <row r="3420" spans="1:5" x14ac:dyDescent="0.15">
      <c r="A3420" s="27"/>
      <c r="B3420" s="26"/>
      <c r="C3420" s="26"/>
      <c r="D3420" s="26"/>
      <c r="E3420" s="26"/>
    </row>
    <row r="3421" spans="1:5" x14ac:dyDescent="0.15">
      <c r="A3421" s="27"/>
      <c r="B3421" s="26"/>
      <c r="C3421" s="26"/>
      <c r="D3421" s="26"/>
      <c r="E3421" s="26"/>
    </row>
    <row r="3422" spans="1:5" x14ac:dyDescent="0.15">
      <c r="A3422" s="27"/>
      <c r="B3422" s="26"/>
      <c r="C3422" s="26"/>
      <c r="D3422" s="26"/>
      <c r="E3422" s="26"/>
    </row>
    <row r="3423" spans="1:5" x14ac:dyDescent="0.15">
      <c r="A3423" s="27"/>
      <c r="B3423" s="26"/>
      <c r="C3423" s="26"/>
      <c r="D3423" s="26"/>
      <c r="E3423" s="26"/>
    </row>
    <row r="3424" spans="1:5" x14ac:dyDescent="0.15">
      <c r="A3424" s="27"/>
      <c r="B3424" s="26"/>
      <c r="C3424" s="26"/>
      <c r="D3424" s="26"/>
      <c r="E3424" s="26"/>
    </row>
    <row r="3425" spans="1:5" x14ac:dyDescent="0.15">
      <c r="A3425" s="27"/>
      <c r="B3425" s="26"/>
      <c r="C3425" s="26"/>
      <c r="D3425" s="26"/>
      <c r="E3425" s="26"/>
    </row>
    <row r="3426" spans="1:5" x14ac:dyDescent="0.15">
      <c r="A3426" s="27"/>
      <c r="B3426" s="26"/>
      <c r="C3426" s="26"/>
      <c r="D3426" s="26"/>
      <c r="E3426" s="26"/>
    </row>
    <row r="3427" spans="1:5" x14ac:dyDescent="0.15">
      <c r="A3427" s="27"/>
      <c r="B3427" s="26"/>
      <c r="C3427" s="26"/>
      <c r="D3427" s="26"/>
      <c r="E3427" s="26"/>
    </row>
    <row r="3428" spans="1:5" x14ac:dyDescent="0.15">
      <c r="A3428" s="27"/>
      <c r="B3428" s="26"/>
      <c r="C3428" s="26"/>
      <c r="D3428" s="26"/>
      <c r="E3428" s="26"/>
    </row>
    <row r="3429" spans="1:5" x14ac:dyDescent="0.15">
      <c r="A3429" s="27"/>
      <c r="B3429" s="26"/>
      <c r="C3429" s="26"/>
      <c r="D3429" s="26"/>
      <c r="E3429" s="26"/>
    </row>
    <row r="3430" spans="1:5" x14ac:dyDescent="0.15">
      <c r="A3430" s="27"/>
      <c r="B3430" s="26"/>
      <c r="C3430" s="26"/>
      <c r="D3430" s="26"/>
      <c r="E3430" s="26"/>
    </row>
    <row r="3431" spans="1:5" x14ac:dyDescent="0.15">
      <c r="A3431" s="27"/>
      <c r="B3431" s="26"/>
      <c r="C3431" s="26"/>
      <c r="D3431" s="26"/>
      <c r="E3431" s="26"/>
    </row>
    <row r="3432" spans="1:5" x14ac:dyDescent="0.15">
      <c r="A3432" s="27"/>
      <c r="B3432" s="26"/>
      <c r="C3432" s="26"/>
      <c r="D3432" s="26"/>
      <c r="E3432" s="26"/>
    </row>
    <row r="3433" spans="1:5" x14ac:dyDescent="0.15">
      <c r="A3433" s="27"/>
      <c r="B3433" s="26"/>
      <c r="C3433" s="26"/>
      <c r="D3433" s="26"/>
      <c r="E3433" s="26"/>
    </row>
    <row r="3434" spans="1:5" x14ac:dyDescent="0.15">
      <c r="A3434" s="27"/>
      <c r="B3434" s="26"/>
      <c r="C3434" s="26"/>
      <c r="D3434" s="26"/>
      <c r="E3434" s="26"/>
    </row>
    <row r="3435" spans="1:5" x14ac:dyDescent="0.15">
      <c r="A3435" s="27"/>
      <c r="B3435" s="26"/>
      <c r="C3435" s="26"/>
      <c r="D3435" s="26"/>
      <c r="E3435" s="26"/>
    </row>
    <row r="3436" spans="1:5" x14ac:dyDescent="0.15">
      <c r="A3436" s="27"/>
      <c r="B3436" s="26"/>
      <c r="C3436" s="26"/>
      <c r="D3436" s="26"/>
      <c r="E3436" s="26"/>
    </row>
    <row r="3437" spans="1:5" x14ac:dyDescent="0.15">
      <c r="A3437" s="27"/>
      <c r="B3437" s="26"/>
      <c r="C3437" s="26"/>
      <c r="D3437" s="26"/>
      <c r="E3437" s="26"/>
    </row>
    <row r="3438" spans="1:5" x14ac:dyDescent="0.15">
      <c r="A3438" s="27"/>
      <c r="B3438" s="26"/>
      <c r="C3438" s="26"/>
      <c r="D3438" s="26"/>
      <c r="E3438" s="26"/>
    </row>
    <row r="3439" spans="1:5" x14ac:dyDescent="0.15">
      <c r="A3439" s="27"/>
      <c r="B3439" s="26"/>
      <c r="C3439" s="26"/>
      <c r="D3439" s="26"/>
      <c r="E3439" s="26"/>
    </row>
    <row r="3440" spans="1:5" x14ac:dyDescent="0.15">
      <c r="A3440" s="27"/>
      <c r="B3440" s="26"/>
      <c r="C3440" s="26"/>
      <c r="D3440" s="26"/>
      <c r="E3440" s="26"/>
    </row>
    <row r="3441" spans="1:5" x14ac:dyDescent="0.15">
      <c r="A3441" s="27"/>
      <c r="B3441" s="26"/>
      <c r="C3441" s="26"/>
      <c r="D3441" s="26"/>
      <c r="E3441" s="26"/>
    </row>
    <row r="3442" spans="1:5" x14ac:dyDescent="0.15">
      <c r="A3442" s="27"/>
      <c r="B3442" s="26"/>
      <c r="C3442" s="26"/>
      <c r="D3442" s="26"/>
      <c r="E3442" s="26"/>
    </row>
    <row r="3443" spans="1:5" x14ac:dyDescent="0.15">
      <c r="A3443" s="27"/>
      <c r="B3443" s="26"/>
      <c r="C3443" s="26"/>
      <c r="D3443" s="26"/>
      <c r="E3443" s="26"/>
    </row>
    <row r="3444" spans="1:5" x14ac:dyDescent="0.15">
      <c r="A3444" s="27"/>
      <c r="B3444" s="26"/>
      <c r="C3444" s="26"/>
      <c r="D3444" s="26"/>
      <c r="E3444" s="26"/>
    </row>
    <row r="3445" spans="1:5" x14ac:dyDescent="0.15">
      <c r="A3445" s="27"/>
      <c r="B3445" s="26"/>
      <c r="C3445" s="26"/>
      <c r="D3445" s="26"/>
      <c r="E3445" s="26"/>
    </row>
    <row r="3446" spans="1:5" x14ac:dyDescent="0.15">
      <c r="A3446" s="27"/>
      <c r="B3446" s="26"/>
      <c r="C3446" s="26"/>
      <c r="D3446" s="26"/>
      <c r="E3446" s="26"/>
    </row>
    <row r="3447" spans="1:5" x14ac:dyDescent="0.15">
      <c r="A3447" s="27"/>
      <c r="B3447" s="26"/>
      <c r="C3447" s="26"/>
      <c r="D3447" s="26"/>
      <c r="E3447" s="26"/>
    </row>
    <row r="3448" spans="1:5" x14ac:dyDescent="0.15">
      <c r="A3448" s="27"/>
      <c r="B3448" s="26"/>
      <c r="C3448" s="26"/>
      <c r="D3448" s="26"/>
      <c r="E3448" s="26"/>
    </row>
    <row r="3449" spans="1:5" x14ac:dyDescent="0.15">
      <c r="A3449" s="27"/>
      <c r="B3449" s="26"/>
      <c r="C3449" s="26"/>
      <c r="D3449" s="26"/>
      <c r="E3449" s="26"/>
    </row>
    <row r="3450" spans="1:5" x14ac:dyDescent="0.15">
      <c r="A3450" s="27"/>
      <c r="B3450" s="26"/>
      <c r="C3450" s="26"/>
      <c r="D3450" s="26"/>
      <c r="E3450" s="26"/>
    </row>
    <row r="3451" spans="1:5" x14ac:dyDescent="0.15">
      <c r="A3451" s="27"/>
      <c r="B3451" s="26"/>
      <c r="C3451" s="26"/>
      <c r="D3451" s="26"/>
      <c r="E3451" s="26"/>
    </row>
    <row r="3452" spans="1:5" x14ac:dyDescent="0.15">
      <c r="A3452" s="27"/>
      <c r="B3452" s="26"/>
      <c r="C3452" s="26"/>
      <c r="D3452" s="26"/>
      <c r="E3452" s="26"/>
    </row>
    <row r="3453" spans="1:5" x14ac:dyDescent="0.15">
      <c r="A3453" s="27"/>
      <c r="B3453" s="26"/>
      <c r="C3453" s="26"/>
      <c r="D3453" s="26"/>
      <c r="E3453" s="26"/>
    </row>
    <row r="3454" spans="1:5" x14ac:dyDescent="0.15">
      <c r="A3454" s="27"/>
      <c r="B3454" s="26"/>
      <c r="C3454" s="26"/>
      <c r="D3454" s="26"/>
      <c r="E3454" s="26"/>
    </row>
    <row r="3455" spans="1:5" x14ac:dyDescent="0.15">
      <c r="A3455" s="27"/>
      <c r="B3455" s="26"/>
      <c r="C3455" s="26"/>
      <c r="D3455" s="26"/>
      <c r="E3455" s="26"/>
    </row>
    <row r="3456" spans="1:5" x14ac:dyDescent="0.15">
      <c r="A3456" s="27"/>
      <c r="B3456" s="26"/>
      <c r="C3456" s="26"/>
      <c r="D3456" s="26"/>
      <c r="E3456" s="26"/>
    </row>
    <row r="3457" spans="1:5" x14ac:dyDescent="0.15">
      <c r="A3457" s="27"/>
      <c r="B3457" s="26"/>
      <c r="C3457" s="26"/>
      <c r="D3457" s="26"/>
      <c r="E3457" s="26"/>
    </row>
    <row r="3458" spans="1:5" x14ac:dyDescent="0.15">
      <c r="A3458" s="27"/>
      <c r="B3458" s="26"/>
      <c r="C3458" s="26"/>
      <c r="D3458" s="26"/>
      <c r="E3458" s="26"/>
    </row>
    <row r="3459" spans="1:5" x14ac:dyDescent="0.15">
      <c r="A3459" s="27"/>
      <c r="B3459" s="26"/>
      <c r="C3459" s="26"/>
      <c r="D3459" s="26"/>
      <c r="E3459" s="26"/>
    </row>
    <row r="3460" spans="1:5" x14ac:dyDescent="0.15">
      <c r="A3460" s="27"/>
      <c r="B3460" s="26"/>
      <c r="C3460" s="26"/>
      <c r="D3460" s="26"/>
      <c r="E3460" s="26"/>
    </row>
    <row r="3461" spans="1:5" x14ac:dyDescent="0.15">
      <c r="A3461" s="27"/>
      <c r="B3461" s="26"/>
      <c r="C3461" s="26"/>
      <c r="D3461" s="26"/>
      <c r="E3461" s="26"/>
    </row>
    <row r="3462" spans="1:5" x14ac:dyDescent="0.15">
      <c r="A3462" s="27"/>
      <c r="B3462" s="26"/>
      <c r="C3462" s="26"/>
      <c r="D3462" s="26"/>
      <c r="E3462" s="26"/>
    </row>
    <row r="3463" spans="1:5" x14ac:dyDescent="0.15">
      <c r="A3463" s="27"/>
      <c r="B3463" s="26"/>
      <c r="C3463" s="26"/>
      <c r="D3463" s="26"/>
      <c r="E3463" s="26"/>
    </row>
    <row r="3464" spans="1:5" x14ac:dyDescent="0.15">
      <c r="A3464" s="27"/>
      <c r="B3464" s="26"/>
      <c r="C3464" s="26"/>
      <c r="D3464" s="26"/>
      <c r="E3464" s="26"/>
    </row>
    <row r="3465" spans="1:5" x14ac:dyDescent="0.15">
      <c r="A3465" s="27"/>
      <c r="B3465" s="26"/>
      <c r="C3465" s="26"/>
      <c r="D3465" s="26"/>
      <c r="E3465" s="26"/>
    </row>
    <row r="3466" spans="1:5" x14ac:dyDescent="0.15">
      <c r="A3466" s="27"/>
      <c r="B3466" s="26"/>
      <c r="C3466" s="26"/>
      <c r="D3466" s="26"/>
      <c r="E3466" s="26"/>
    </row>
    <row r="3467" spans="1:5" x14ac:dyDescent="0.15">
      <c r="A3467" s="27"/>
      <c r="B3467" s="26"/>
      <c r="C3467" s="26"/>
      <c r="D3467" s="26"/>
      <c r="E3467" s="26"/>
    </row>
    <row r="3468" spans="1:5" x14ac:dyDescent="0.15">
      <c r="A3468" s="27"/>
      <c r="B3468" s="26"/>
      <c r="C3468" s="26"/>
      <c r="D3468" s="26"/>
      <c r="E3468" s="26"/>
    </row>
    <row r="3469" spans="1:5" x14ac:dyDescent="0.15">
      <c r="A3469" s="27"/>
      <c r="B3469" s="26"/>
      <c r="C3469" s="26"/>
      <c r="D3469" s="26"/>
      <c r="E3469" s="26"/>
    </row>
    <row r="3470" spans="1:5" x14ac:dyDescent="0.15">
      <c r="A3470" s="27"/>
      <c r="B3470" s="26"/>
      <c r="C3470" s="26"/>
      <c r="D3470" s="26"/>
      <c r="E3470" s="26"/>
    </row>
    <row r="3471" spans="1:5" x14ac:dyDescent="0.15">
      <c r="A3471" s="27"/>
      <c r="B3471" s="26"/>
      <c r="C3471" s="26"/>
      <c r="D3471" s="26"/>
      <c r="E3471" s="26"/>
    </row>
    <row r="3472" spans="1:5" x14ac:dyDescent="0.15">
      <c r="A3472" s="27"/>
      <c r="B3472" s="26"/>
      <c r="C3472" s="26"/>
      <c r="D3472" s="26"/>
      <c r="E3472" s="26"/>
    </row>
    <row r="3473" spans="1:5" x14ac:dyDescent="0.15">
      <c r="A3473" s="27"/>
      <c r="B3473" s="26"/>
      <c r="C3473" s="26"/>
      <c r="D3473" s="26"/>
      <c r="E3473" s="26"/>
    </row>
    <row r="3474" spans="1:5" x14ac:dyDescent="0.15">
      <c r="A3474" s="27"/>
      <c r="B3474" s="26"/>
      <c r="C3474" s="26"/>
      <c r="D3474" s="26"/>
      <c r="E3474" s="26"/>
    </row>
    <row r="3475" spans="1:5" x14ac:dyDescent="0.15">
      <c r="A3475" s="27"/>
      <c r="B3475" s="26"/>
      <c r="C3475" s="26"/>
      <c r="D3475" s="26"/>
      <c r="E3475" s="26"/>
    </row>
    <row r="3476" spans="1:5" x14ac:dyDescent="0.15">
      <c r="A3476" s="27"/>
      <c r="B3476" s="26"/>
      <c r="C3476" s="26"/>
      <c r="D3476" s="26"/>
      <c r="E3476" s="26"/>
    </row>
    <row r="3477" spans="1:5" x14ac:dyDescent="0.15">
      <c r="A3477" s="27"/>
      <c r="B3477" s="26"/>
      <c r="C3477" s="26"/>
      <c r="D3477" s="26"/>
      <c r="E3477" s="26"/>
    </row>
    <row r="3478" spans="1:5" x14ac:dyDescent="0.15">
      <c r="A3478" s="27"/>
      <c r="B3478" s="26"/>
      <c r="C3478" s="26"/>
      <c r="D3478" s="26"/>
      <c r="E3478" s="26"/>
    </row>
    <row r="3479" spans="1:5" x14ac:dyDescent="0.15">
      <c r="A3479" s="27"/>
      <c r="B3479" s="26"/>
      <c r="C3479" s="26"/>
      <c r="D3479" s="26"/>
      <c r="E3479" s="26"/>
    </row>
    <row r="3480" spans="1:5" x14ac:dyDescent="0.15">
      <c r="A3480" s="27"/>
      <c r="B3480" s="26"/>
      <c r="C3480" s="26"/>
      <c r="D3480" s="26"/>
      <c r="E3480" s="26"/>
    </row>
    <row r="3481" spans="1:5" x14ac:dyDescent="0.15">
      <c r="A3481" s="27"/>
      <c r="B3481" s="26"/>
      <c r="C3481" s="26"/>
      <c r="D3481" s="26"/>
      <c r="E3481" s="26"/>
    </row>
    <row r="3482" spans="1:5" x14ac:dyDescent="0.15">
      <c r="A3482" s="27"/>
      <c r="B3482" s="26"/>
      <c r="C3482" s="26"/>
      <c r="D3482" s="26"/>
      <c r="E3482" s="26"/>
    </row>
    <row r="3483" spans="1:5" x14ac:dyDescent="0.15">
      <c r="A3483" s="27"/>
      <c r="B3483" s="26"/>
      <c r="C3483" s="26"/>
      <c r="D3483" s="26"/>
      <c r="E3483" s="26"/>
    </row>
    <row r="3484" spans="1:5" x14ac:dyDescent="0.15">
      <c r="A3484" s="27"/>
      <c r="B3484" s="26"/>
      <c r="C3484" s="26"/>
      <c r="D3484" s="26"/>
      <c r="E3484" s="26"/>
    </row>
    <row r="3485" spans="1:5" x14ac:dyDescent="0.15">
      <c r="A3485" s="27"/>
      <c r="B3485" s="26"/>
      <c r="C3485" s="26"/>
      <c r="D3485" s="26"/>
      <c r="E3485" s="26"/>
    </row>
    <row r="3486" spans="1:5" x14ac:dyDescent="0.15">
      <c r="A3486" s="27"/>
      <c r="B3486" s="26"/>
      <c r="C3486" s="26"/>
      <c r="D3486" s="26"/>
      <c r="E3486" s="26"/>
    </row>
    <row r="3487" spans="1:5" x14ac:dyDescent="0.15">
      <c r="A3487" s="27"/>
      <c r="B3487" s="26"/>
      <c r="C3487" s="26"/>
      <c r="D3487" s="26"/>
      <c r="E3487" s="26"/>
    </row>
    <row r="3488" spans="1:5" x14ac:dyDescent="0.15">
      <c r="A3488" s="27"/>
      <c r="B3488" s="26"/>
      <c r="C3488" s="26"/>
      <c r="D3488" s="26"/>
      <c r="E3488" s="26"/>
    </row>
    <row r="3489" spans="1:5" x14ac:dyDescent="0.15">
      <c r="A3489" s="27"/>
      <c r="B3489" s="26"/>
      <c r="C3489" s="26"/>
      <c r="D3489" s="26"/>
      <c r="E3489" s="26"/>
    </row>
    <row r="3490" spans="1:5" x14ac:dyDescent="0.15">
      <c r="A3490" s="27"/>
      <c r="B3490" s="26"/>
      <c r="C3490" s="26"/>
      <c r="D3490" s="26"/>
      <c r="E3490" s="26"/>
    </row>
    <row r="3491" spans="1:5" x14ac:dyDescent="0.15">
      <c r="A3491" s="27"/>
      <c r="B3491" s="26"/>
      <c r="C3491" s="26"/>
      <c r="D3491" s="26"/>
      <c r="E3491" s="26"/>
    </row>
    <row r="3492" spans="1:5" x14ac:dyDescent="0.15">
      <c r="A3492" s="27"/>
      <c r="B3492" s="26"/>
      <c r="C3492" s="26"/>
      <c r="D3492" s="26"/>
      <c r="E3492" s="26"/>
    </row>
    <row r="3493" spans="1:5" x14ac:dyDescent="0.15">
      <c r="A3493" s="27"/>
      <c r="B3493" s="26"/>
      <c r="C3493" s="26"/>
      <c r="D3493" s="26"/>
      <c r="E3493" s="26"/>
    </row>
    <row r="3494" spans="1:5" x14ac:dyDescent="0.15">
      <c r="A3494" s="27"/>
      <c r="B3494" s="26"/>
      <c r="C3494" s="26"/>
      <c r="D3494" s="26"/>
      <c r="E3494" s="26"/>
    </row>
    <row r="3495" spans="1:5" x14ac:dyDescent="0.15">
      <c r="A3495" s="27"/>
      <c r="B3495" s="26"/>
      <c r="C3495" s="26"/>
      <c r="D3495" s="26"/>
      <c r="E3495" s="26"/>
    </row>
    <row r="3496" spans="1:5" x14ac:dyDescent="0.15">
      <c r="A3496" s="27"/>
      <c r="B3496" s="26"/>
      <c r="C3496" s="26"/>
      <c r="D3496" s="26"/>
      <c r="E3496" s="26"/>
    </row>
    <row r="3497" spans="1:5" x14ac:dyDescent="0.15">
      <c r="A3497" s="27"/>
      <c r="B3497" s="26"/>
      <c r="C3497" s="26"/>
      <c r="D3497" s="26"/>
      <c r="E3497" s="26"/>
    </row>
    <row r="3498" spans="1:5" x14ac:dyDescent="0.15">
      <c r="A3498" s="27"/>
      <c r="B3498" s="26"/>
      <c r="C3498" s="26"/>
      <c r="D3498" s="26"/>
      <c r="E3498" s="26"/>
    </row>
    <row r="3499" spans="1:5" x14ac:dyDescent="0.15">
      <c r="A3499" s="27"/>
      <c r="B3499" s="26"/>
      <c r="C3499" s="26"/>
      <c r="D3499" s="26"/>
      <c r="E3499" s="26"/>
    </row>
    <row r="3500" spans="1:5" x14ac:dyDescent="0.15">
      <c r="A3500" s="27"/>
      <c r="B3500" s="26"/>
      <c r="C3500" s="26"/>
      <c r="D3500" s="26"/>
      <c r="E3500" s="26"/>
    </row>
    <row r="3501" spans="1:5" x14ac:dyDescent="0.15">
      <c r="A3501" s="27"/>
      <c r="B3501" s="26"/>
      <c r="C3501" s="26"/>
      <c r="D3501" s="26"/>
      <c r="E3501" s="26"/>
    </row>
    <row r="3502" spans="1:5" x14ac:dyDescent="0.15">
      <c r="A3502" s="27"/>
      <c r="B3502" s="26"/>
      <c r="C3502" s="26"/>
      <c r="D3502" s="26"/>
      <c r="E3502" s="26"/>
    </row>
    <row r="3503" spans="1:5" x14ac:dyDescent="0.15">
      <c r="A3503" s="27"/>
      <c r="B3503" s="26"/>
      <c r="C3503" s="26"/>
      <c r="D3503" s="26"/>
      <c r="E3503" s="26"/>
    </row>
    <row r="3504" spans="1:5" x14ac:dyDescent="0.15">
      <c r="A3504" s="27"/>
      <c r="B3504" s="26"/>
      <c r="C3504" s="26"/>
      <c r="D3504" s="26"/>
      <c r="E3504" s="26"/>
    </row>
    <row r="3505" spans="1:5" x14ac:dyDescent="0.15">
      <c r="A3505" s="27"/>
      <c r="B3505" s="26"/>
      <c r="C3505" s="26"/>
      <c r="D3505" s="26"/>
      <c r="E3505" s="26"/>
    </row>
    <row r="3506" spans="1:5" x14ac:dyDescent="0.15">
      <c r="A3506" s="27"/>
      <c r="B3506" s="26"/>
      <c r="C3506" s="26"/>
      <c r="D3506" s="26"/>
      <c r="E3506" s="26"/>
    </row>
    <row r="3507" spans="1:5" x14ac:dyDescent="0.15">
      <c r="A3507" s="27"/>
      <c r="B3507" s="26"/>
      <c r="C3507" s="26"/>
      <c r="D3507" s="26"/>
      <c r="E3507" s="26"/>
    </row>
    <row r="3508" spans="1:5" x14ac:dyDescent="0.15">
      <c r="A3508" s="27"/>
      <c r="B3508" s="26"/>
      <c r="C3508" s="26"/>
      <c r="D3508" s="26"/>
      <c r="E3508" s="26"/>
    </row>
    <row r="3509" spans="1:5" x14ac:dyDescent="0.15">
      <c r="A3509" s="27"/>
      <c r="B3509" s="26"/>
      <c r="C3509" s="26"/>
      <c r="D3509" s="26"/>
      <c r="E3509" s="26"/>
    </row>
    <row r="3510" spans="1:5" x14ac:dyDescent="0.15">
      <c r="A3510" s="27"/>
      <c r="B3510" s="26"/>
      <c r="C3510" s="26"/>
      <c r="D3510" s="26"/>
      <c r="E3510" s="26"/>
    </row>
    <row r="3511" spans="1:5" x14ac:dyDescent="0.15">
      <c r="A3511" s="27"/>
      <c r="B3511" s="26"/>
      <c r="C3511" s="26"/>
      <c r="D3511" s="26"/>
      <c r="E3511" s="26"/>
    </row>
    <row r="3512" spans="1:5" x14ac:dyDescent="0.15">
      <c r="A3512" s="27"/>
      <c r="B3512" s="26"/>
      <c r="C3512" s="26"/>
      <c r="D3512" s="26"/>
      <c r="E3512" s="26"/>
    </row>
    <row r="3513" spans="1:5" x14ac:dyDescent="0.15">
      <c r="A3513" s="27"/>
      <c r="B3513" s="26"/>
      <c r="C3513" s="26"/>
      <c r="D3513" s="26"/>
      <c r="E3513" s="26"/>
    </row>
    <row r="3514" spans="1:5" x14ac:dyDescent="0.15">
      <c r="A3514" s="27"/>
      <c r="B3514" s="26"/>
      <c r="C3514" s="26"/>
      <c r="D3514" s="26"/>
      <c r="E3514" s="26"/>
    </row>
    <row r="3515" spans="1:5" x14ac:dyDescent="0.15">
      <c r="A3515" s="27"/>
      <c r="B3515" s="26"/>
      <c r="C3515" s="26"/>
      <c r="D3515" s="26"/>
      <c r="E3515" s="26"/>
    </row>
    <row r="3516" spans="1:5" x14ac:dyDescent="0.15">
      <c r="A3516" s="27"/>
      <c r="B3516" s="26"/>
      <c r="C3516" s="26"/>
      <c r="D3516" s="26"/>
      <c r="E3516" s="26"/>
    </row>
    <row r="3517" spans="1:5" x14ac:dyDescent="0.15">
      <c r="A3517" s="27"/>
      <c r="B3517" s="26"/>
      <c r="C3517" s="26"/>
      <c r="D3517" s="26"/>
      <c r="E3517" s="26"/>
    </row>
    <row r="3518" spans="1:5" x14ac:dyDescent="0.15">
      <c r="A3518" s="27"/>
      <c r="B3518" s="26"/>
      <c r="C3518" s="26"/>
      <c r="D3518" s="26"/>
      <c r="E3518" s="26"/>
    </row>
    <row r="3519" spans="1:5" x14ac:dyDescent="0.15">
      <c r="A3519" s="27"/>
      <c r="B3519" s="26"/>
      <c r="C3519" s="26"/>
      <c r="D3519" s="26"/>
      <c r="E3519" s="26"/>
    </row>
    <row r="3520" spans="1:5" x14ac:dyDescent="0.15">
      <c r="A3520" s="27"/>
      <c r="B3520" s="26"/>
      <c r="C3520" s="26"/>
      <c r="D3520" s="26"/>
      <c r="E3520" s="26"/>
    </row>
    <row r="3521" spans="1:5" x14ac:dyDescent="0.15">
      <c r="A3521" s="27"/>
      <c r="B3521" s="26"/>
      <c r="C3521" s="26"/>
      <c r="D3521" s="26"/>
      <c r="E3521" s="26"/>
    </row>
    <row r="3522" spans="1:5" x14ac:dyDescent="0.15">
      <c r="A3522" s="27"/>
      <c r="B3522" s="26"/>
      <c r="C3522" s="26"/>
      <c r="D3522" s="26"/>
      <c r="E3522" s="26"/>
    </row>
    <row r="3523" spans="1:5" x14ac:dyDescent="0.15">
      <c r="A3523" s="27"/>
      <c r="B3523" s="26"/>
      <c r="C3523" s="26"/>
      <c r="D3523" s="26"/>
      <c r="E3523" s="26"/>
    </row>
    <row r="3524" spans="1:5" x14ac:dyDescent="0.15">
      <c r="A3524" s="27"/>
      <c r="B3524" s="26"/>
      <c r="C3524" s="26"/>
      <c r="D3524" s="26"/>
      <c r="E3524" s="26"/>
    </row>
    <row r="3525" spans="1:5" x14ac:dyDescent="0.15">
      <c r="A3525" s="27"/>
      <c r="B3525" s="26"/>
      <c r="C3525" s="26"/>
      <c r="D3525" s="26"/>
      <c r="E3525" s="26"/>
    </row>
    <row r="3526" spans="1:5" x14ac:dyDescent="0.15">
      <c r="A3526" s="27"/>
      <c r="B3526" s="26"/>
      <c r="C3526" s="26"/>
      <c r="D3526" s="26"/>
      <c r="E3526" s="26"/>
    </row>
    <row r="3527" spans="1:5" x14ac:dyDescent="0.15">
      <c r="A3527" s="27"/>
      <c r="B3527" s="26"/>
      <c r="C3527" s="26"/>
      <c r="D3527" s="26"/>
      <c r="E3527" s="26"/>
    </row>
    <row r="3528" spans="1:5" x14ac:dyDescent="0.15">
      <c r="A3528" s="27"/>
      <c r="B3528" s="26"/>
      <c r="C3528" s="26"/>
      <c r="D3528" s="26"/>
      <c r="E3528" s="26"/>
    </row>
    <row r="3529" spans="1:5" x14ac:dyDescent="0.15">
      <c r="A3529" s="27"/>
      <c r="B3529" s="26"/>
      <c r="C3529" s="26"/>
      <c r="D3529" s="26"/>
      <c r="E3529" s="26"/>
    </row>
    <row r="3530" spans="1:5" x14ac:dyDescent="0.15">
      <c r="A3530" s="27"/>
      <c r="B3530" s="26"/>
      <c r="C3530" s="26"/>
      <c r="D3530" s="26"/>
      <c r="E3530" s="26"/>
    </row>
    <row r="3531" spans="1:5" x14ac:dyDescent="0.15">
      <c r="A3531" s="27"/>
      <c r="B3531" s="26"/>
      <c r="C3531" s="26"/>
      <c r="D3531" s="26"/>
      <c r="E3531" s="26"/>
    </row>
    <row r="3532" spans="1:5" x14ac:dyDescent="0.15">
      <c r="A3532" s="27"/>
      <c r="B3532" s="26"/>
      <c r="C3532" s="26"/>
      <c r="D3532" s="26"/>
      <c r="E3532" s="26"/>
    </row>
    <row r="3533" spans="1:5" x14ac:dyDescent="0.15">
      <c r="A3533" s="27"/>
      <c r="B3533" s="26"/>
      <c r="C3533" s="26"/>
      <c r="D3533" s="26"/>
      <c r="E3533" s="26"/>
    </row>
    <row r="3534" spans="1:5" x14ac:dyDescent="0.15">
      <c r="A3534" s="27"/>
      <c r="B3534" s="26"/>
      <c r="C3534" s="26"/>
      <c r="D3534" s="26"/>
      <c r="E3534" s="26"/>
    </row>
    <row r="3535" spans="1:5" x14ac:dyDescent="0.15">
      <c r="A3535" s="24"/>
      <c r="B3535" s="25"/>
      <c r="C3535" s="25"/>
      <c r="D3535" s="26"/>
      <c r="E3535" s="25"/>
    </row>
    <row r="3536" spans="1:5" x14ac:dyDescent="0.15">
      <c r="A3536" s="27"/>
      <c r="B3536" s="26"/>
      <c r="C3536" s="26"/>
      <c r="D3536" s="26"/>
      <c r="E3536" s="26"/>
    </row>
    <row r="3537" spans="1:5" x14ac:dyDescent="0.15">
      <c r="A3537" s="24"/>
      <c r="B3537" s="25"/>
      <c r="C3537" s="25"/>
      <c r="D3537" s="26"/>
      <c r="E3537" s="25"/>
    </row>
    <row r="3538" spans="1:5" x14ac:dyDescent="0.15">
      <c r="A3538" s="27"/>
      <c r="B3538" s="26"/>
      <c r="C3538" s="26"/>
      <c r="D3538" s="26"/>
      <c r="E3538" s="26"/>
    </row>
    <row r="3539" spans="1:5" x14ac:dyDescent="0.15">
      <c r="A3539" s="27"/>
      <c r="B3539" s="26"/>
      <c r="C3539" s="26"/>
      <c r="D3539" s="26"/>
      <c r="E3539" s="26"/>
    </row>
    <row r="3540" spans="1:5" x14ac:dyDescent="0.15">
      <c r="A3540" s="27"/>
      <c r="B3540" s="26"/>
      <c r="C3540" s="26"/>
      <c r="D3540" s="26"/>
      <c r="E3540" s="26"/>
    </row>
    <row r="3541" spans="1:5" x14ac:dyDescent="0.15">
      <c r="A3541" s="27"/>
      <c r="B3541" s="26"/>
      <c r="C3541" s="26"/>
      <c r="D3541" s="26"/>
      <c r="E3541" s="26"/>
    </row>
    <row r="3542" spans="1:5" x14ac:dyDescent="0.15">
      <c r="A3542" s="27"/>
      <c r="B3542" s="26"/>
      <c r="C3542" s="26"/>
      <c r="D3542" s="26"/>
      <c r="E3542" s="26"/>
    </row>
    <row r="3543" spans="1:5" x14ac:dyDescent="0.15">
      <c r="A3543" s="27"/>
      <c r="B3543" s="26"/>
      <c r="C3543" s="26"/>
      <c r="D3543" s="26"/>
      <c r="E3543" s="26"/>
    </row>
    <row r="3544" spans="1:5" x14ac:dyDescent="0.15">
      <c r="A3544" s="24"/>
      <c r="B3544" s="25"/>
      <c r="C3544" s="25"/>
      <c r="D3544" s="26"/>
      <c r="E3544" s="25"/>
    </row>
    <row r="3545" spans="1:5" x14ac:dyDescent="0.15">
      <c r="A3545" s="27"/>
      <c r="B3545" s="26"/>
      <c r="C3545" s="26"/>
      <c r="D3545" s="26"/>
      <c r="E3545" s="26"/>
    </row>
    <row r="3546" spans="1:5" x14ac:dyDescent="0.15">
      <c r="A3546" s="27"/>
      <c r="B3546" s="26"/>
      <c r="C3546" s="26"/>
      <c r="D3546" s="26"/>
      <c r="E3546" s="26"/>
    </row>
    <row r="3547" spans="1:5" x14ac:dyDescent="0.15">
      <c r="A3547" s="27"/>
      <c r="B3547" s="26"/>
      <c r="C3547" s="26"/>
      <c r="D3547" s="26"/>
      <c r="E3547" s="26"/>
    </row>
    <row r="3548" spans="1:5" x14ac:dyDescent="0.15">
      <c r="A3548" s="27"/>
      <c r="B3548" s="26"/>
      <c r="C3548" s="26"/>
      <c r="D3548" s="26"/>
      <c r="E3548" s="26"/>
    </row>
    <row r="3549" spans="1:5" x14ac:dyDescent="0.15">
      <c r="A3549" s="27"/>
      <c r="B3549" s="26"/>
      <c r="C3549" s="26"/>
      <c r="D3549" s="26"/>
      <c r="E3549" s="26"/>
    </row>
    <row r="3550" spans="1:5" x14ac:dyDescent="0.15">
      <c r="A3550" s="27"/>
      <c r="B3550" s="26"/>
      <c r="C3550" s="26"/>
      <c r="D3550" s="26"/>
      <c r="E3550" s="26"/>
    </row>
    <row r="3551" spans="1:5" x14ac:dyDescent="0.15">
      <c r="A3551" s="27"/>
      <c r="B3551" s="26"/>
      <c r="C3551" s="26"/>
      <c r="D3551" s="26"/>
      <c r="E3551" s="26"/>
    </row>
    <row r="3552" spans="1:5" x14ac:dyDescent="0.15">
      <c r="A3552" s="24"/>
      <c r="B3552" s="25"/>
      <c r="C3552" s="25"/>
      <c r="D3552" s="26"/>
      <c r="E3552" s="25"/>
    </row>
    <row r="3553" spans="1:5" x14ac:dyDescent="0.15">
      <c r="A3553" s="27"/>
      <c r="B3553" s="26"/>
      <c r="C3553" s="26"/>
      <c r="D3553" s="26"/>
      <c r="E3553" s="26"/>
    </row>
    <row r="3554" spans="1:5" x14ac:dyDescent="0.15">
      <c r="A3554" s="24"/>
      <c r="B3554" s="25"/>
      <c r="C3554" s="25"/>
      <c r="D3554" s="26"/>
      <c r="E3554" s="25"/>
    </row>
    <row r="3555" spans="1:5" x14ac:dyDescent="0.15">
      <c r="A3555" s="27"/>
      <c r="B3555" s="26"/>
      <c r="C3555" s="26"/>
      <c r="D3555" s="26"/>
      <c r="E3555" s="26"/>
    </row>
    <row r="3556" spans="1:5" x14ac:dyDescent="0.15">
      <c r="A3556" s="27"/>
      <c r="B3556" s="26"/>
      <c r="C3556" s="26"/>
      <c r="D3556" s="26"/>
      <c r="E3556" s="26"/>
    </row>
    <row r="3557" spans="1:5" x14ac:dyDescent="0.15">
      <c r="A3557" s="24"/>
      <c r="B3557" s="25"/>
      <c r="C3557" s="25"/>
      <c r="D3557" s="26"/>
      <c r="E3557" s="25"/>
    </row>
    <row r="3558" spans="1:5" x14ac:dyDescent="0.15">
      <c r="A3558" s="27"/>
      <c r="B3558" s="26"/>
      <c r="C3558" s="26"/>
      <c r="D3558" s="26"/>
      <c r="E3558" s="26"/>
    </row>
    <row r="3559" spans="1:5" x14ac:dyDescent="0.15">
      <c r="A3559" s="27"/>
      <c r="B3559" s="26"/>
      <c r="C3559" s="26"/>
      <c r="D3559" s="26"/>
      <c r="E3559" s="26"/>
    </row>
    <row r="3560" spans="1:5" x14ac:dyDescent="0.15">
      <c r="A3560" s="27"/>
      <c r="B3560" s="26"/>
      <c r="C3560" s="26"/>
      <c r="D3560" s="26"/>
      <c r="E3560" s="26"/>
    </row>
    <row r="3561" spans="1:5" x14ac:dyDescent="0.15">
      <c r="A3561" s="24"/>
      <c r="B3561" s="25"/>
      <c r="C3561" s="25"/>
      <c r="D3561" s="26"/>
      <c r="E3561" s="25"/>
    </row>
    <row r="3562" spans="1:5" x14ac:dyDescent="0.15">
      <c r="A3562" s="27"/>
      <c r="B3562" s="26"/>
      <c r="C3562" s="26"/>
      <c r="D3562" s="26"/>
      <c r="E3562" s="26"/>
    </row>
    <row r="3563" spans="1:5" x14ac:dyDescent="0.15">
      <c r="A3563" s="24"/>
      <c r="B3563" s="25"/>
      <c r="C3563" s="25"/>
      <c r="D3563" s="26"/>
      <c r="E3563" s="25"/>
    </row>
    <row r="3564" spans="1:5" x14ac:dyDescent="0.15">
      <c r="A3564" s="27"/>
      <c r="B3564" s="26"/>
      <c r="C3564" s="26"/>
      <c r="D3564" s="26"/>
      <c r="E3564" s="26"/>
    </row>
    <row r="3565" spans="1:5" x14ac:dyDescent="0.15">
      <c r="A3565" s="24"/>
      <c r="B3565" s="25"/>
      <c r="C3565" s="25"/>
      <c r="D3565" s="26"/>
      <c r="E3565" s="25"/>
    </row>
    <row r="3566" spans="1:5" x14ac:dyDescent="0.15">
      <c r="A3566" s="27"/>
      <c r="B3566" s="26"/>
      <c r="C3566" s="26"/>
      <c r="D3566" s="26"/>
      <c r="E3566" s="26"/>
    </row>
    <row r="3567" spans="1:5" x14ac:dyDescent="0.15">
      <c r="A3567" s="24"/>
      <c r="B3567" s="25"/>
      <c r="C3567" s="25"/>
      <c r="D3567" s="26"/>
      <c r="E3567" s="25"/>
    </row>
    <row r="3568" spans="1:5" x14ac:dyDescent="0.15">
      <c r="A3568" s="27"/>
      <c r="B3568" s="26"/>
      <c r="C3568" s="26"/>
      <c r="D3568" s="26"/>
      <c r="E3568" s="26"/>
    </row>
    <row r="3569" spans="1:5" x14ac:dyDescent="0.15">
      <c r="A3569" s="27"/>
      <c r="B3569" s="26"/>
      <c r="C3569" s="26"/>
      <c r="D3569" s="26"/>
      <c r="E3569" s="26"/>
    </row>
    <row r="3570" spans="1:5" x14ac:dyDescent="0.15">
      <c r="A3570" s="27"/>
      <c r="B3570" s="26"/>
      <c r="C3570" s="26"/>
      <c r="D3570" s="26"/>
      <c r="E3570" s="26"/>
    </row>
    <row r="3571" spans="1:5" x14ac:dyDescent="0.15">
      <c r="A3571" s="27"/>
      <c r="B3571" s="26"/>
      <c r="C3571" s="26"/>
      <c r="D3571" s="26"/>
      <c r="E3571" s="26"/>
    </row>
    <row r="3572" spans="1:5" x14ac:dyDescent="0.15">
      <c r="A3572" s="27"/>
      <c r="B3572" s="26"/>
      <c r="C3572" s="26"/>
      <c r="D3572" s="26"/>
      <c r="E3572" s="26"/>
    </row>
    <row r="3573" spans="1:5" x14ac:dyDescent="0.15">
      <c r="A3573" s="24"/>
      <c r="B3573" s="25"/>
      <c r="C3573" s="25"/>
      <c r="D3573" s="26"/>
      <c r="E3573" s="25"/>
    </row>
    <row r="3574" spans="1:5" x14ac:dyDescent="0.15">
      <c r="A3574" s="27"/>
      <c r="B3574" s="26"/>
      <c r="C3574" s="26"/>
      <c r="D3574" s="26"/>
      <c r="E3574" s="26"/>
    </row>
    <row r="3575" spans="1:5" x14ac:dyDescent="0.15">
      <c r="A3575" s="27"/>
      <c r="B3575" s="26"/>
      <c r="C3575" s="26"/>
      <c r="D3575" s="26"/>
      <c r="E3575" s="26"/>
    </row>
    <row r="3576" spans="1:5" x14ac:dyDescent="0.15">
      <c r="A3576" s="27"/>
      <c r="B3576" s="26"/>
      <c r="C3576" s="26"/>
      <c r="D3576" s="26"/>
      <c r="E3576" s="26"/>
    </row>
    <row r="3577" spans="1:5" x14ac:dyDescent="0.15">
      <c r="A3577" s="27"/>
      <c r="B3577" s="26"/>
      <c r="C3577" s="26"/>
      <c r="D3577" s="26"/>
      <c r="E3577" s="26"/>
    </row>
    <row r="3578" spans="1:5" x14ac:dyDescent="0.15">
      <c r="A3578" s="27"/>
      <c r="B3578" s="26"/>
      <c r="C3578" s="26"/>
      <c r="D3578" s="26"/>
      <c r="E3578" s="26"/>
    </row>
    <row r="3579" spans="1:5" x14ac:dyDescent="0.15">
      <c r="A3579" s="27"/>
      <c r="B3579" s="26"/>
      <c r="C3579" s="26"/>
      <c r="D3579" s="26"/>
      <c r="E3579" s="26"/>
    </row>
    <row r="3580" spans="1:5" x14ac:dyDescent="0.15">
      <c r="A3580" s="27"/>
      <c r="B3580" s="26"/>
      <c r="C3580" s="26"/>
      <c r="D3580" s="26"/>
      <c r="E3580" s="26"/>
    </row>
    <row r="3581" spans="1:5" x14ac:dyDescent="0.15">
      <c r="A3581" s="27"/>
      <c r="B3581" s="26"/>
      <c r="C3581" s="26"/>
      <c r="D3581" s="26"/>
      <c r="E3581" s="26"/>
    </row>
    <row r="3582" spans="1:5" x14ac:dyDescent="0.15">
      <c r="A3582" s="24"/>
      <c r="B3582" s="25"/>
      <c r="C3582" s="25"/>
      <c r="D3582" s="26"/>
      <c r="E3582" s="25"/>
    </row>
    <row r="3583" spans="1:5" x14ac:dyDescent="0.15">
      <c r="A3583" s="27"/>
      <c r="B3583" s="26"/>
      <c r="C3583" s="26"/>
      <c r="D3583" s="26"/>
      <c r="E3583" s="26"/>
    </row>
    <row r="3584" spans="1:5" x14ac:dyDescent="0.15">
      <c r="A3584" s="27"/>
      <c r="B3584" s="26"/>
      <c r="C3584" s="26"/>
      <c r="D3584" s="26"/>
      <c r="E3584" s="26"/>
    </row>
    <row r="3585" spans="1:5" x14ac:dyDescent="0.15">
      <c r="A3585" s="27"/>
      <c r="B3585" s="26"/>
      <c r="C3585" s="26"/>
      <c r="D3585" s="26"/>
      <c r="E3585" s="26"/>
    </row>
    <row r="3586" spans="1:5" x14ac:dyDescent="0.15">
      <c r="A3586" s="27"/>
      <c r="B3586" s="26"/>
      <c r="C3586" s="26"/>
      <c r="D3586" s="26"/>
      <c r="E3586" s="26"/>
    </row>
    <row r="3587" spans="1:5" x14ac:dyDescent="0.15">
      <c r="A3587" s="27"/>
      <c r="B3587" s="26"/>
      <c r="C3587" s="26"/>
      <c r="D3587" s="26"/>
      <c r="E3587" s="26"/>
    </row>
    <row r="3588" spans="1:5" x14ac:dyDescent="0.15">
      <c r="A3588" s="27"/>
      <c r="B3588" s="26"/>
      <c r="C3588" s="26"/>
      <c r="D3588" s="26"/>
      <c r="E3588" s="26"/>
    </row>
    <row r="3589" spans="1:5" x14ac:dyDescent="0.15">
      <c r="A3589" s="27"/>
      <c r="B3589" s="26"/>
      <c r="C3589" s="26"/>
      <c r="D3589" s="26"/>
      <c r="E3589" s="26"/>
    </row>
    <row r="3590" spans="1:5" x14ac:dyDescent="0.15">
      <c r="A3590" s="27"/>
      <c r="B3590" s="26"/>
      <c r="C3590" s="26"/>
      <c r="D3590" s="26"/>
      <c r="E3590" s="26"/>
    </row>
    <row r="3591" spans="1:5" x14ac:dyDescent="0.15">
      <c r="A3591" s="27"/>
      <c r="B3591" s="26"/>
      <c r="C3591" s="26"/>
      <c r="D3591" s="26"/>
      <c r="E3591" s="26"/>
    </row>
    <row r="3592" spans="1:5" x14ac:dyDescent="0.15">
      <c r="A3592" s="27"/>
      <c r="B3592" s="26"/>
      <c r="C3592" s="26"/>
      <c r="D3592" s="26"/>
      <c r="E3592" s="26"/>
    </row>
    <row r="3593" spans="1:5" x14ac:dyDescent="0.15">
      <c r="A3593" s="27"/>
      <c r="B3593" s="26"/>
      <c r="C3593" s="26"/>
      <c r="D3593" s="26"/>
      <c r="E3593" s="26"/>
    </row>
    <row r="3594" spans="1:5" x14ac:dyDescent="0.15">
      <c r="A3594" s="27"/>
      <c r="B3594" s="26"/>
      <c r="C3594" s="26"/>
      <c r="D3594" s="26"/>
      <c r="E3594" s="26"/>
    </row>
    <row r="3595" spans="1:5" x14ac:dyDescent="0.15">
      <c r="A3595" s="27"/>
      <c r="B3595" s="26"/>
      <c r="C3595" s="26"/>
      <c r="D3595" s="26"/>
      <c r="E3595" s="26"/>
    </row>
    <row r="3596" spans="1:5" x14ac:dyDescent="0.15">
      <c r="A3596" s="27"/>
      <c r="B3596" s="26"/>
      <c r="C3596" s="26"/>
      <c r="D3596" s="26"/>
      <c r="E3596" s="26"/>
    </row>
    <row r="3597" spans="1:5" x14ac:dyDescent="0.15">
      <c r="A3597" s="27"/>
      <c r="B3597" s="26"/>
      <c r="C3597" s="26"/>
      <c r="D3597" s="26"/>
      <c r="E3597" s="26"/>
    </row>
    <row r="3598" spans="1:5" x14ac:dyDescent="0.15">
      <c r="A3598" s="27"/>
      <c r="B3598" s="26"/>
      <c r="C3598" s="26"/>
      <c r="D3598" s="26"/>
      <c r="E3598" s="26"/>
    </row>
    <row r="3599" spans="1:5" x14ac:dyDescent="0.15">
      <c r="A3599" s="27"/>
      <c r="B3599" s="26"/>
      <c r="C3599" s="26"/>
      <c r="D3599" s="26"/>
      <c r="E3599" s="26"/>
    </row>
    <row r="3600" spans="1:5" x14ac:dyDescent="0.15">
      <c r="A3600" s="24"/>
      <c r="B3600" s="25"/>
      <c r="C3600" s="25"/>
      <c r="D3600" s="26"/>
      <c r="E3600" s="25"/>
    </row>
    <row r="3601" spans="1:5" x14ac:dyDescent="0.15">
      <c r="A3601" s="24"/>
      <c r="B3601" s="25"/>
      <c r="C3601" s="25"/>
      <c r="D3601" s="26"/>
      <c r="E3601" s="25"/>
    </row>
    <row r="3602" spans="1:5" x14ac:dyDescent="0.15">
      <c r="A3602" s="27"/>
      <c r="B3602" s="26"/>
      <c r="C3602" s="26"/>
      <c r="D3602" s="26"/>
      <c r="E3602" s="26"/>
    </row>
    <row r="3603" spans="1:5" x14ac:dyDescent="0.15">
      <c r="A3603" s="27"/>
      <c r="B3603" s="26"/>
      <c r="C3603" s="26"/>
      <c r="D3603" s="26"/>
      <c r="E3603" s="26"/>
    </row>
    <row r="3604" spans="1:5" x14ac:dyDescent="0.15">
      <c r="A3604" s="27"/>
      <c r="B3604" s="26"/>
      <c r="C3604" s="26"/>
      <c r="D3604" s="26"/>
      <c r="E3604" s="26"/>
    </row>
    <row r="3605" spans="1:5" x14ac:dyDescent="0.15">
      <c r="A3605" s="24"/>
      <c r="B3605" s="25"/>
      <c r="C3605" s="25"/>
      <c r="D3605" s="26"/>
      <c r="E3605" s="25"/>
    </row>
    <row r="3606" spans="1:5" x14ac:dyDescent="0.15">
      <c r="A3606" s="24"/>
      <c r="B3606" s="25"/>
      <c r="C3606" s="25"/>
      <c r="D3606" s="26"/>
      <c r="E3606" s="25"/>
    </row>
    <row r="3607" spans="1:5" x14ac:dyDescent="0.15">
      <c r="A3607" s="27"/>
      <c r="B3607" s="26"/>
      <c r="C3607" s="26"/>
      <c r="D3607" s="26"/>
      <c r="E3607" s="26"/>
    </row>
    <row r="3608" spans="1:5" x14ac:dyDescent="0.15">
      <c r="A3608" s="27"/>
      <c r="B3608" s="26"/>
      <c r="C3608" s="26"/>
      <c r="D3608" s="26"/>
      <c r="E3608" s="26"/>
    </row>
    <row r="3609" spans="1:5" x14ac:dyDescent="0.15">
      <c r="A3609" s="27"/>
      <c r="B3609" s="26"/>
      <c r="C3609" s="26"/>
      <c r="D3609" s="26"/>
      <c r="E3609" s="26"/>
    </row>
    <row r="3610" spans="1:5" x14ac:dyDescent="0.15">
      <c r="A3610" s="27"/>
      <c r="B3610" s="26"/>
      <c r="C3610" s="26"/>
      <c r="D3610" s="26"/>
      <c r="E3610" s="26"/>
    </row>
    <row r="3611" spans="1:5" x14ac:dyDescent="0.15">
      <c r="A3611" s="27"/>
      <c r="B3611" s="26"/>
      <c r="C3611" s="26"/>
      <c r="D3611" s="26"/>
      <c r="E3611" s="26"/>
    </row>
    <row r="3612" spans="1:5" x14ac:dyDescent="0.15">
      <c r="A3612" s="27"/>
      <c r="B3612" s="26"/>
      <c r="C3612" s="26"/>
      <c r="D3612" s="26"/>
      <c r="E3612" s="26"/>
    </row>
    <row r="3613" spans="1:5" x14ac:dyDescent="0.15">
      <c r="A3613" s="27"/>
      <c r="B3613" s="26"/>
      <c r="C3613" s="26"/>
      <c r="D3613" s="26"/>
      <c r="E3613" s="26"/>
    </row>
    <row r="3614" spans="1:5" x14ac:dyDescent="0.15">
      <c r="A3614" s="27"/>
      <c r="B3614" s="26"/>
      <c r="C3614" s="26"/>
      <c r="D3614" s="26"/>
      <c r="E3614" s="26"/>
    </row>
    <row r="3615" spans="1:5" x14ac:dyDescent="0.15">
      <c r="A3615" s="27"/>
      <c r="B3615" s="26"/>
      <c r="C3615" s="26"/>
      <c r="D3615" s="26"/>
      <c r="E3615" s="26"/>
    </row>
    <row r="3616" spans="1:5" x14ac:dyDescent="0.15">
      <c r="A3616" s="27"/>
      <c r="B3616" s="26"/>
      <c r="C3616" s="26"/>
      <c r="D3616" s="26"/>
      <c r="E3616" s="26"/>
    </row>
    <row r="3617" spans="1:5" x14ac:dyDescent="0.15">
      <c r="A3617" s="27"/>
      <c r="B3617" s="26"/>
      <c r="C3617" s="26"/>
      <c r="D3617" s="26"/>
      <c r="E3617" s="26"/>
    </row>
    <row r="3618" spans="1:5" x14ac:dyDescent="0.15">
      <c r="A3618" s="27"/>
      <c r="B3618" s="26"/>
      <c r="C3618" s="26"/>
      <c r="D3618" s="26"/>
      <c r="E3618" s="26"/>
    </row>
    <row r="3619" spans="1:5" x14ac:dyDescent="0.15">
      <c r="A3619" s="27"/>
      <c r="B3619" s="26"/>
      <c r="C3619" s="26"/>
      <c r="D3619" s="26"/>
      <c r="E3619" s="26"/>
    </row>
    <row r="3620" spans="1:5" x14ac:dyDescent="0.15">
      <c r="A3620" s="24"/>
      <c r="B3620" s="25"/>
      <c r="C3620" s="25"/>
      <c r="D3620" s="26"/>
      <c r="E3620" s="25"/>
    </row>
    <row r="3621" spans="1:5" x14ac:dyDescent="0.15">
      <c r="A3621" s="27"/>
      <c r="B3621" s="26"/>
      <c r="C3621" s="26"/>
      <c r="D3621" s="26"/>
      <c r="E3621" s="26"/>
    </row>
    <row r="3622" spans="1:5" x14ac:dyDescent="0.15">
      <c r="A3622" s="24"/>
      <c r="B3622" s="25"/>
      <c r="C3622" s="25"/>
      <c r="D3622" s="26"/>
      <c r="E3622" s="25"/>
    </row>
    <row r="3623" spans="1:5" x14ac:dyDescent="0.15">
      <c r="A3623" s="27"/>
      <c r="B3623" s="26"/>
      <c r="C3623" s="26"/>
      <c r="D3623" s="26"/>
      <c r="E3623" s="26"/>
    </row>
    <row r="3624" spans="1:5" x14ac:dyDescent="0.15">
      <c r="A3624" s="24"/>
      <c r="B3624" s="25"/>
      <c r="C3624" s="25"/>
      <c r="D3624" s="26"/>
      <c r="E3624" s="25"/>
    </row>
    <row r="3625" spans="1:5" x14ac:dyDescent="0.15">
      <c r="A3625" s="24"/>
      <c r="B3625" s="25"/>
      <c r="C3625" s="25"/>
      <c r="D3625" s="26"/>
      <c r="E3625" s="25"/>
    </row>
    <row r="3626" spans="1:5" x14ac:dyDescent="0.15">
      <c r="A3626" s="24"/>
      <c r="B3626" s="25"/>
      <c r="C3626" s="25"/>
      <c r="D3626" s="26"/>
      <c r="E3626" s="25"/>
    </row>
    <row r="3627" spans="1:5" x14ac:dyDescent="0.15">
      <c r="A3627" s="24"/>
      <c r="B3627" s="25"/>
      <c r="C3627" s="25"/>
      <c r="D3627" s="26"/>
      <c r="E3627" s="25"/>
    </row>
    <row r="3628" spans="1:5" x14ac:dyDescent="0.15">
      <c r="A3628" s="24"/>
      <c r="B3628" s="25"/>
      <c r="C3628" s="25"/>
      <c r="D3628" s="26"/>
      <c r="E3628" s="25"/>
    </row>
    <row r="3629" spans="1:5" x14ac:dyDescent="0.15">
      <c r="A3629" s="27"/>
      <c r="B3629" s="26"/>
      <c r="C3629" s="26"/>
      <c r="D3629" s="26"/>
      <c r="E3629" s="26"/>
    </row>
    <row r="3630" spans="1:5" x14ac:dyDescent="0.15">
      <c r="A3630" s="24"/>
      <c r="B3630" s="25"/>
      <c r="C3630" s="25"/>
      <c r="D3630" s="26"/>
      <c r="E3630" s="25"/>
    </row>
    <row r="3631" spans="1:5" x14ac:dyDescent="0.15">
      <c r="A3631" s="27"/>
      <c r="B3631" s="26"/>
      <c r="C3631" s="26"/>
      <c r="D3631" s="26"/>
      <c r="E3631" s="26"/>
    </row>
    <row r="3632" spans="1:5" x14ac:dyDescent="0.15">
      <c r="A3632" s="27"/>
      <c r="B3632" s="26"/>
      <c r="C3632" s="26"/>
      <c r="D3632" s="26"/>
      <c r="E3632" s="26"/>
    </row>
    <row r="3633" spans="1:5" x14ac:dyDescent="0.15">
      <c r="A3633" s="27"/>
      <c r="B3633" s="26"/>
      <c r="C3633" s="26"/>
      <c r="D3633" s="26"/>
      <c r="E3633" s="26"/>
    </row>
    <row r="3634" spans="1:5" x14ac:dyDescent="0.15">
      <c r="A3634" s="27"/>
      <c r="B3634" s="26"/>
      <c r="C3634" s="26"/>
      <c r="D3634" s="26"/>
      <c r="E3634" s="26"/>
    </row>
    <row r="3635" spans="1:5" x14ac:dyDescent="0.15">
      <c r="A3635" s="27"/>
      <c r="B3635" s="26"/>
      <c r="C3635" s="26"/>
      <c r="D3635" s="26"/>
      <c r="E3635" s="26"/>
    </row>
    <row r="3636" spans="1:5" x14ac:dyDescent="0.15">
      <c r="A3636" s="27"/>
      <c r="B3636" s="26"/>
      <c r="C3636" s="26"/>
      <c r="D3636" s="26"/>
      <c r="E3636" s="26"/>
    </row>
    <row r="3637" spans="1:5" x14ac:dyDescent="0.15">
      <c r="A3637" s="27"/>
      <c r="B3637" s="26"/>
      <c r="C3637" s="26"/>
      <c r="D3637" s="26"/>
      <c r="E3637" s="26"/>
    </row>
    <row r="3638" spans="1:5" x14ac:dyDescent="0.15">
      <c r="A3638" s="27"/>
      <c r="B3638" s="26"/>
      <c r="C3638" s="26"/>
      <c r="D3638" s="26"/>
      <c r="E3638" s="26"/>
    </row>
    <row r="3639" spans="1:5" x14ac:dyDescent="0.15">
      <c r="A3639" s="27"/>
      <c r="B3639" s="26"/>
      <c r="C3639" s="26"/>
      <c r="D3639" s="26"/>
      <c r="E3639" s="26"/>
    </row>
    <row r="3640" spans="1:5" x14ac:dyDescent="0.15">
      <c r="A3640" s="27"/>
      <c r="B3640" s="26"/>
      <c r="C3640" s="26"/>
      <c r="D3640" s="26"/>
      <c r="E3640" s="26"/>
    </row>
    <row r="3641" spans="1:5" x14ac:dyDescent="0.15">
      <c r="A3641" s="27"/>
      <c r="B3641" s="26"/>
      <c r="C3641" s="26"/>
      <c r="D3641" s="26"/>
      <c r="E3641" s="26"/>
    </row>
    <row r="3642" spans="1:5" x14ac:dyDescent="0.15">
      <c r="A3642" s="27"/>
      <c r="B3642" s="26"/>
      <c r="C3642" s="26"/>
      <c r="D3642" s="26"/>
      <c r="E3642" s="26"/>
    </row>
    <row r="3643" spans="1:5" x14ac:dyDescent="0.15">
      <c r="A3643" s="27"/>
      <c r="B3643" s="26"/>
      <c r="C3643" s="26"/>
      <c r="D3643" s="26"/>
      <c r="E3643" s="26"/>
    </row>
    <row r="3644" spans="1:5" x14ac:dyDescent="0.15">
      <c r="A3644" s="27"/>
      <c r="B3644" s="26"/>
      <c r="C3644" s="26"/>
      <c r="D3644" s="26"/>
      <c r="E3644" s="26"/>
    </row>
    <row r="3645" spans="1:5" x14ac:dyDescent="0.15">
      <c r="A3645" s="27"/>
      <c r="B3645" s="26"/>
      <c r="C3645" s="26"/>
      <c r="D3645" s="26"/>
      <c r="E3645" s="26"/>
    </row>
    <row r="3646" spans="1:5" x14ac:dyDescent="0.15">
      <c r="A3646" s="27"/>
      <c r="B3646" s="26"/>
      <c r="C3646" s="26"/>
      <c r="D3646" s="26"/>
      <c r="E3646" s="26"/>
    </row>
    <row r="3647" spans="1:5" x14ac:dyDescent="0.15">
      <c r="A3647" s="27"/>
      <c r="B3647" s="26"/>
      <c r="C3647" s="26"/>
      <c r="D3647" s="26"/>
      <c r="E3647" s="26"/>
    </row>
    <row r="3648" spans="1:5" x14ac:dyDescent="0.15">
      <c r="A3648" s="27"/>
      <c r="B3648" s="26"/>
      <c r="C3648" s="26"/>
      <c r="D3648" s="26"/>
      <c r="E3648" s="26"/>
    </row>
    <row r="3649" spans="1:5" x14ac:dyDescent="0.15">
      <c r="A3649" s="27"/>
      <c r="B3649" s="26"/>
      <c r="C3649" s="26"/>
      <c r="D3649" s="26"/>
      <c r="E3649" s="26"/>
    </row>
    <row r="3650" spans="1:5" x14ac:dyDescent="0.15">
      <c r="A3650" s="27"/>
      <c r="B3650" s="26"/>
      <c r="C3650" s="26"/>
      <c r="D3650" s="26"/>
      <c r="E3650" s="26"/>
    </row>
    <row r="3651" spans="1:5" x14ac:dyDescent="0.15">
      <c r="A3651" s="27"/>
      <c r="B3651" s="26"/>
      <c r="C3651" s="26"/>
      <c r="D3651" s="26"/>
      <c r="E3651" s="26"/>
    </row>
    <row r="3652" spans="1:5" x14ac:dyDescent="0.15">
      <c r="A3652" s="27"/>
      <c r="B3652" s="26"/>
      <c r="C3652" s="26"/>
      <c r="D3652" s="26"/>
      <c r="E3652" s="26"/>
    </row>
    <row r="3653" spans="1:5" x14ac:dyDescent="0.15">
      <c r="A3653" s="27"/>
      <c r="B3653" s="26"/>
      <c r="C3653" s="26"/>
      <c r="D3653" s="26"/>
      <c r="E3653" s="26"/>
    </row>
    <row r="3654" spans="1:5" x14ac:dyDescent="0.15">
      <c r="A3654" s="27"/>
      <c r="B3654" s="26"/>
      <c r="C3654" s="26"/>
      <c r="D3654" s="26"/>
      <c r="E3654" s="26"/>
    </row>
    <row r="3655" spans="1:5" x14ac:dyDescent="0.15">
      <c r="A3655" s="27"/>
      <c r="B3655" s="26"/>
      <c r="C3655" s="26"/>
      <c r="D3655" s="26"/>
      <c r="E3655" s="26"/>
    </row>
    <row r="3656" spans="1:5" x14ac:dyDescent="0.15">
      <c r="A3656" s="27"/>
      <c r="B3656" s="26"/>
      <c r="C3656" s="26"/>
      <c r="D3656" s="26"/>
      <c r="E3656" s="26"/>
    </row>
    <row r="3657" spans="1:5" x14ac:dyDescent="0.15">
      <c r="A3657" s="27"/>
      <c r="B3657" s="26"/>
      <c r="C3657" s="26"/>
      <c r="D3657" s="26"/>
      <c r="E3657" s="26"/>
    </row>
    <row r="3658" spans="1:5" x14ac:dyDescent="0.15">
      <c r="A3658" s="27"/>
      <c r="B3658" s="26"/>
      <c r="C3658" s="26"/>
      <c r="D3658" s="26"/>
      <c r="E3658" s="26"/>
    </row>
    <row r="3659" spans="1:5" x14ac:dyDescent="0.15">
      <c r="A3659" s="27"/>
      <c r="B3659" s="26"/>
      <c r="C3659" s="26"/>
      <c r="D3659" s="26"/>
      <c r="E3659" s="26"/>
    </row>
    <row r="3660" spans="1:5" x14ac:dyDescent="0.15">
      <c r="A3660" s="27"/>
      <c r="B3660" s="26"/>
      <c r="C3660" s="26"/>
      <c r="D3660" s="26"/>
      <c r="E3660" s="26"/>
    </row>
    <row r="3661" spans="1:5" x14ac:dyDescent="0.15">
      <c r="A3661" s="27"/>
      <c r="B3661" s="26"/>
      <c r="C3661" s="26"/>
      <c r="D3661" s="26"/>
      <c r="E3661" s="26"/>
    </row>
    <row r="3662" spans="1:5" x14ac:dyDescent="0.15">
      <c r="A3662" s="27"/>
      <c r="B3662" s="26"/>
      <c r="C3662" s="26"/>
      <c r="D3662" s="26"/>
      <c r="E3662" s="26"/>
    </row>
    <row r="3663" spans="1:5" x14ac:dyDescent="0.15">
      <c r="A3663" s="27"/>
      <c r="B3663" s="26"/>
      <c r="C3663" s="26"/>
      <c r="D3663" s="26"/>
      <c r="E3663" s="26"/>
    </row>
    <row r="3664" spans="1:5" x14ac:dyDescent="0.15">
      <c r="A3664" s="27"/>
      <c r="B3664" s="26"/>
      <c r="C3664" s="26"/>
      <c r="D3664" s="26"/>
      <c r="E3664" s="26"/>
    </row>
    <row r="3665" spans="1:5" x14ac:dyDescent="0.15">
      <c r="A3665" s="27"/>
      <c r="B3665" s="26"/>
      <c r="C3665" s="26"/>
      <c r="D3665" s="26"/>
      <c r="E3665" s="26"/>
    </row>
    <row r="3666" spans="1:5" x14ac:dyDescent="0.15">
      <c r="A3666" s="27"/>
      <c r="B3666" s="26"/>
      <c r="C3666" s="26"/>
      <c r="D3666" s="26"/>
      <c r="E3666" s="26"/>
    </row>
    <row r="3667" spans="1:5" x14ac:dyDescent="0.15">
      <c r="A3667" s="27"/>
      <c r="B3667" s="26"/>
      <c r="C3667" s="26"/>
      <c r="D3667" s="26"/>
      <c r="E3667" s="26"/>
    </row>
    <row r="3668" spans="1:5" x14ac:dyDescent="0.15">
      <c r="A3668" s="27"/>
      <c r="B3668" s="26"/>
      <c r="C3668" s="26"/>
      <c r="D3668" s="26"/>
      <c r="E3668" s="26"/>
    </row>
    <row r="3669" spans="1:5" x14ac:dyDescent="0.15">
      <c r="A3669" s="27"/>
      <c r="B3669" s="26"/>
      <c r="C3669" s="26"/>
      <c r="D3669" s="26"/>
      <c r="E3669" s="26"/>
    </row>
    <row r="3670" spans="1:5" x14ac:dyDescent="0.15">
      <c r="A3670" s="27"/>
      <c r="B3670" s="26"/>
      <c r="C3670" s="26"/>
      <c r="D3670" s="26"/>
      <c r="E3670" s="26"/>
    </row>
    <row r="3671" spans="1:5" x14ac:dyDescent="0.15">
      <c r="A3671" s="27"/>
      <c r="B3671" s="26"/>
      <c r="C3671" s="26"/>
      <c r="D3671" s="26"/>
      <c r="E3671" s="26"/>
    </row>
    <row r="3672" spans="1:5" x14ac:dyDescent="0.15">
      <c r="A3672" s="27"/>
      <c r="B3672" s="26"/>
      <c r="C3672" s="26"/>
      <c r="D3672" s="26"/>
      <c r="E3672" s="26"/>
    </row>
    <row r="3673" spans="1:5" x14ac:dyDescent="0.15">
      <c r="A3673" s="27"/>
      <c r="B3673" s="26"/>
      <c r="C3673" s="26"/>
      <c r="D3673" s="26"/>
      <c r="E3673" s="26"/>
    </row>
    <row r="3674" spans="1:5" x14ac:dyDescent="0.15">
      <c r="A3674" s="27"/>
      <c r="B3674" s="26"/>
      <c r="C3674" s="26"/>
      <c r="D3674" s="26"/>
      <c r="E3674" s="26"/>
    </row>
    <row r="3675" spans="1:5" x14ac:dyDescent="0.15">
      <c r="A3675" s="27"/>
      <c r="B3675" s="26"/>
      <c r="C3675" s="26"/>
      <c r="D3675" s="26"/>
      <c r="E3675" s="26"/>
    </row>
    <row r="3676" spans="1:5" x14ac:dyDescent="0.15">
      <c r="A3676" s="27"/>
      <c r="B3676" s="26"/>
      <c r="C3676" s="26"/>
      <c r="D3676" s="26"/>
      <c r="E3676" s="26"/>
    </row>
    <row r="3677" spans="1:5" x14ac:dyDescent="0.15">
      <c r="A3677" s="27"/>
      <c r="B3677" s="26"/>
      <c r="C3677" s="26"/>
      <c r="D3677" s="26"/>
      <c r="E3677" s="26"/>
    </row>
    <row r="3678" spans="1:5" x14ac:dyDescent="0.15">
      <c r="A3678" s="27"/>
      <c r="B3678" s="26"/>
      <c r="C3678" s="26"/>
      <c r="D3678" s="26"/>
      <c r="E3678" s="26"/>
    </row>
    <row r="3679" spans="1:5" x14ac:dyDescent="0.15">
      <c r="A3679" s="27"/>
      <c r="B3679" s="26"/>
      <c r="C3679" s="26"/>
      <c r="D3679" s="26"/>
      <c r="E3679" s="26"/>
    </row>
    <row r="3680" spans="1:5" x14ac:dyDescent="0.15">
      <c r="A3680" s="27"/>
      <c r="B3680" s="26"/>
      <c r="C3680" s="26"/>
      <c r="D3680" s="26"/>
      <c r="E3680" s="26"/>
    </row>
    <row r="3681" spans="1:5" x14ac:dyDescent="0.15">
      <c r="A3681" s="27"/>
      <c r="B3681" s="26"/>
      <c r="C3681" s="26"/>
      <c r="D3681" s="26"/>
      <c r="E3681" s="26"/>
    </row>
    <row r="3682" spans="1:5" x14ac:dyDescent="0.15">
      <c r="A3682" s="27"/>
      <c r="B3682" s="26"/>
      <c r="C3682" s="26"/>
      <c r="D3682" s="26"/>
      <c r="E3682" s="26"/>
    </row>
    <row r="3683" spans="1:5" x14ac:dyDescent="0.15">
      <c r="A3683" s="27"/>
      <c r="B3683" s="26"/>
      <c r="C3683" s="26"/>
      <c r="D3683" s="26"/>
      <c r="E3683" s="26"/>
    </row>
    <row r="3684" spans="1:5" x14ac:dyDescent="0.15">
      <c r="A3684" s="27"/>
      <c r="B3684" s="26"/>
      <c r="C3684" s="26"/>
      <c r="D3684" s="26"/>
      <c r="E3684" s="26"/>
    </row>
    <row r="3685" spans="1:5" x14ac:dyDescent="0.15">
      <c r="A3685" s="27"/>
      <c r="B3685" s="26"/>
      <c r="C3685" s="26"/>
      <c r="D3685" s="26"/>
      <c r="E3685" s="26"/>
    </row>
    <row r="3686" spans="1:5" x14ac:dyDescent="0.15">
      <c r="A3686" s="27"/>
      <c r="B3686" s="26"/>
      <c r="C3686" s="26"/>
      <c r="D3686" s="26"/>
      <c r="E3686" s="26"/>
    </row>
    <row r="3687" spans="1:5" x14ac:dyDescent="0.15">
      <c r="A3687" s="27"/>
      <c r="B3687" s="26"/>
      <c r="C3687" s="26"/>
      <c r="D3687" s="26"/>
      <c r="E3687" s="26"/>
    </row>
    <row r="3688" spans="1:5" x14ac:dyDescent="0.15">
      <c r="A3688" s="27"/>
      <c r="B3688" s="26"/>
      <c r="C3688" s="26"/>
      <c r="D3688" s="26"/>
      <c r="E3688" s="26"/>
    </row>
    <row r="3689" spans="1:5" x14ac:dyDescent="0.15">
      <c r="A3689" s="27"/>
      <c r="B3689" s="26"/>
      <c r="C3689" s="26"/>
      <c r="D3689" s="26"/>
      <c r="E3689" s="26"/>
    </row>
    <row r="3690" spans="1:5" x14ac:dyDescent="0.15">
      <c r="A3690" s="27"/>
      <c r="B3690" s="26"/>
      <c r="C3690" s="26"/>
      <c r="D3690" s="26"/>
      <c r="E3690" s="26"/>
    </row>
    <row r="3691" spans="1:5" x14ac:dyDescent="0.15">
      <c r="A3691" s="27"/>
      <c r="B3691" s="26"/>
      <c r="C3691" s="26"/>
      <c r="D3691" s="26"/>
      <c r="E3691" s="26"/>
    </row>
    <row r="3692" spans="1:5" x14ac:dyDescent="0.15">
      <c r="A3692" s="27"/>
      <c r="B3692" s="26"/>
      <c r="C3692" s="26"/>
      <c r="D3692" s="26"/>
      <c r="E3692" s="26"/>
    </row>
    <row r="3693" spans="1:5" x14ac:dyDescent="0.15">
      <c r="A3693" s="27"/>
      <c r="B3693" s="26"/>
      <c r="C3693" s="26"/>
      <c r="D3693" s="26"/>
      <c r="E3693" s="26"/>
    </row>
    <row r="3694" spans="1:5" x14ac:dyDescent="0.15">
      <c r="A3694" s="27"/>
      <c r="B3694" s="26"/>
      <c r="C3694" s="26"/>
      <c r="D3694" s="26"/>
      <c r="E3694" s="26"/>
    </row>
    <row r="3695" spans="1:5" x14ac:dyDescent="0.15">
      <c r="A3695" s="27"/>
      <c r="B3695" s="26"/>
      <c r="C3695" s="26"/>
      <c r="D3695" s="26"/>
      <c r="E3695" s="26"/>
    </row>
    <row r="3696" spans="1:5" x14ac:dyDescent="0.15">
      <c r="A3696" s="27"/>
      <c r="B3696" s="26"/>
      <c r="C3696" s="26"/>
      <c r="D3696" s="26"/>
      <c r="E3696" s="26"/>
    </row>
    <row r="3697" spans="1:5" x14ac:dyDescent="0.15">
      <c r="A3697" s="27"/>
      <c r="B3697" s="26"/>
      <c r="C3697" s="26"/>
      <c r="D3697" s="26"/>
      <c r="E3697" s="26"/>
    </row>
    <row r="3698" spans="1:5" x14ac:dyDescent="0.15">
      <c r="A3698" s="27"/>
      <c r="B3698" s="26"/>
      <c r="C3698" s="26"/>
      <c r="D3698" s="26"/>
      <c r="E3698" s="26"/>
    </row>
    <row r="3699" spans="1:5" x14ac:dyDescent="0.15">
      <c r="A3699" s="27"/>
      <c r="B3699" s="26"/>
      <c r="C3699" s="26"/>
      <c r="D3699" s="26"/>
      <c r="E3699" s="26"/>
    </row>
    <row r="3700" spans="1:5" x14ac:dyDescent="0.15">
      <c r="A3700" s="27"/>
      <c r="B3700" s="26"/>
      <c r="C3700" s="26"/>
      <c r="D3700" s="26"/>
      <c r="E3700" s="26"/>
    </row>
    <row r="3701" spans="1:5" x14ac:dyDescent="0.15">
      <c r="A3701" s="27"/>
      <c r="B3701" s="26"/>
      <c r="C3701" s="26"/>
      <c r="D3701" s="26"/>
      <c r="E3701" s="26"/>
    </row>
    <row r="3702" spans="1:5" x14ac:dyDescent="0.15">
      <c r="A3702" s="27"/>
      <c r="B3702" s="26"/>
      <c r="C3702" s="26"/>
      <c r="D3702" s="26"/>
      <c r="E3702" s="26"/>
    </row>
    <row r="3703" spans="1:5" x14ac:dyDescent="0.15">
      <c r="A3703" s="27"/>
      <c r="B3703" s="26"/>
      <c r="C3703" s="26"/>
      <c r="D3703" s="26"/>
      <c r="E3703" s="26"/>
    </row>
    <row r="3704" spans="1:5" x14ac:dyDescent="0.15">
      <c r="A3704" s="27"/>
      <c r="B3704" s="26"/>
      <c r="C3704" s="26"/>
      <c r="D3704" s="26"/>
      <c r="E3704" s="26"/>
    </row>
    <row r="3705" spans="1:5" x14ac:dyDescent="0.15">
      <c r="A3705" s="27"/>
      <c r="B3705" s="26"/>
      <c r="C3705" s="26"/>
      <c r="D3705" s="26"/>
      <c r="E3705" s="26"/>
    </row>
    <row r="3706" spans="1:5" x14ac:dyDescent="0.15">
      <c r="A3706" s="27"/>
      <c r="B3706" s="26"/>
      <c r="C3706" s="26"/>
      <c r="D3706" s="26"/>
      <c r="E3706" s="26"/>
    </row>
    <row r="3707" spans="1:5" x14ac:dyDescent="0.15">
      <c r="A3707" s="27"/>
      <c r="B3707" s="26"/>
      <c r="C3707" s="26"/>
      <c r="D3707" s="26"/>
      <c r="E3707" s="26"/>
    </row>
    <row r="3708" spans="1:5" x14ac:dyDescent="0.15">
      <c r="A3708" s="27"/>
      <c r="B3708" s="26"/>
      <c r="C3708" s="26"/>
      <c r="D3708" s="26"/>
      <c r="E3708" s="26"/>
    </row>
    <row r="3709" spans="1:5" x14ac:dyDescent="0.15">
      <c r="A3709" s="27"/>
      <c r="B3709" s="26"/>
      <c r="C3709" s="26"/>
      <c r="D3709" s="26"/>
      <c r="E3709" s="26"/>
    </row>
    <row r="3710" spans="1:5" x14ac:dyDescent="0.15">
      <c r="A3710" s="27"/>
      <c r="B3710" s="26"/>
      <c r="C3710" s="26"/>
      <c r="D3710" s="26"/>
      <c r="E3710" s="26"/>
    </row>
    <row r="3711" spans="1:5" x14ac:dyDescent="0.15">
      <c r="A3711" s="27"/>
      <c r="B3711" s="26"/>
      <c r="C3711" s="26"/>
      <c r="D3711" s="26"/>
      <c r="E3711" s="26"/>
    </row>
    <row r="3712" spans="1:5" x14ac:dyDescent="0.15">
      <c r="A3712" s="27"/>
      <c r="B3712" s="26"/>
      <c r="C3712" s="26"/>
      <c r="D3712" s="26"/>
      <c r="E3712" s="26"/>
    </row>
    <row r="3713" spans="1:5" x14ac:dyDescent="0.15">
      <c r="A3713" s="27"/>
      <c r="B3713" s="26"/>
      <c r="C3713" s="26"/>
      <c r="D3713" s="26"/>
      <c r="E3713" s="26"/>
    </row>
    <row r="3714" spans="1:5" x14ac:dyDescent="0.15">
      <c r="A3714" s="27"/>
      <c r="B3714" s="26"/>
      <c r="C3714" s="26"/>
      <c r="D3714" s="26"/>
      <c r="E3714" s="26"/>
    </row>
    <row r="3715" spans="1:5" x14ac:dyDescent="0.15">
      <c r="A3715" s="27"/>
      <c r="B3715" s="26"/>
      <c r="C3715" s="26"/>
      <c r="D3715" s="26"/>
      <c r="E3715" s="26"/>
    </row>
    <row r="3716" spans="1:5" x14ac:dyDescent="0.15">
      <c r="A3716" s="27"/>
      <c r="B3716" s="26"/>
      <c r="C3716" s="26"/>
      <c r="D3716" s="26"/>
      <c r="E3716" s="26"/>
    </row>
    <row r="3717" spans="1:5" x14ac:dyDescent="0.15">
      <c r="A3717" s="27"/>
      <c r="B3717" s="26"/>
      <c r="C3717" s="26"/>
      <c r="D3717" s="26"/>
      <c r="E3717" s="26"/>
    </row>
    <row r="3718" spans="1:5" x14ac:dyDescent="0.15">
      <c r="A3718" s="27"/>
      <c r="B3718" s="26"/>
      <c r="C3718" s="26"/>
      <c r="D3718" s="26"/>
      <c r="E3718" s="26"/>
    </row>
    <row r="3719" spans="1:5" x14ac:dyDescent="0.15">
      <c r="A3719" s="27"/>
      <c r="B3719" s="26"/>
      <c r="C3719" s="26"/>
      <c r="D3719" s="26"/>
      <c r="E3719" s="26"/>
    </row>
    <row r="3720" spans="1:5" x14ac:dyDescent="0.15">
      <c r="A3720" s="27"/>
      <c r="B3720" s="26"/>
      <c r="C3720" s="26"/>
      <c r="D3720" s="26"/>
      <c r="E3720" s="26"/>
    </row>
    <row r="3721" spans="1:5" x14ac:dyDescent="0.15">
      <c r="A3721" s="27"/>
      <c r="B3721" s="26"/>
      <c r="C3721" s="26"/>
      <c r="D3721" s="26"/>
      <c r="E3721" s="26"/>
    </row>
    <row r="3722" spans="1:5" x14ac:dyDescent="0.15">
      <c r="A3722" s="27"/>
      <c r="B3722" s="26"/>
      <c r="C3722" s="26"/>
      <c r="D3722" s="26"/>
      <c r="E3722" s="26"/>
    </row>
    <row r="3723" spans="1:5" x14ac:dyDescent="0.15">
      <c r="A3723" s="27"/>
      <c r="B3723" s="26"/>
      <c r="C3723" s="26"/>
      <c r="D3723" s="26"/>
      <c r="E3723" s="26"/>
    </row>
    <row r="3724" spans="1:5" x14ac:dyDescent="0.15">
      <c r="A3724" s="27"/>
      <c r="B3724" s="26"/>
      <c r="C3724" s="26"/>
      <c r="D3724" s="26"/>
      <c r="E3724" s="26"/>
    </row>
    <row r="3725" spans="1:5" x14ac:dyDescent="0.15">
      <c r="A3725" s="27"/>
      <c r="B3725" s="26"/>
      <c r="C3725" s="26"/>
      <c r="D3725" s="26"/>
      <c r="E3725" s="26"/>
    </row>
    <row r="3726" spans="1:5" x14ac:dyDescent="0.15">
      <c r="A3726" s="27"/>
      <c r="B3726" s="26"/>
      <c r="C3726" s="26"/>
      <c r="D3726" s="26"/>
      <c r="E3726" s="26"/>
    </row>
    <row r="3727" spans="1:5" x14ac:dyDescent="0.15">
      <c r="A3727" s="24"/>
      <c r="B3727" s="25"/>
      <c r="C3727" s="25"/>
      <c r="D3727" s="26"/>
      <c r="E3727" s="25"/>
    </row>
    <row r="3728" spans="1:5" x14ac:dyDescent="0.15">
      <c r="A3728" s="27"/>
      <c r="B3728" s="26"/>
      <c r="C3728" s="26"/>
      <c r="D3728" s="26"/>
      <c r="E3728" s="26"/>
    </row>
    <row r="3729" spans="1:5" x14ac:dyDescent="0.15">
      <c r="A3729" s="27"/>
      <c r="B3729" s="26"/>
      <c r="C3729" s="26"/>
      <c r="D3729" s="26"/>
      <c r="E3729" s="26"/>
    </row>
    <row r="3730" spans="1:5" x14ac:dyDescent="0.15">
      <c r="A3730" s="24"/>
      <c r="B3730" s="25"/>
      <c r="C3730" s="25"/>
      <c r="D3730" s="26"/>
      <c r="E3730" s="25"/>
    </row>
    <row r="3731" spans="1:5" x14ac:dyDescent="0.15">
      <c r="A3731" s="27"/>
      <c r="B3731" s="26"/>
      <c r="C3731" s="26"/>
      <c r="D3731" s="26"/>
      <c r="E3731" s="26"/>
    </row>
    <row r="3732" spans="1:5" x14ac:dyDescent="0.15">
      <c r="A3732" s="27"/>
      <c r="B3732" s="26"/>
      <c r="C3732" s="26"/>
      <c r="D3732" s="26"/>
      <c r="E3732" s="26"/>
    </row>
    <row r="3733" spans="1:5" x14ac:dyDescent="0.15">
      <c r="A3733" s="27"/>
      <c r="B3733" s="26"/>
      <c r="C3733" s="26"/>
      <c r="D3733" s="26"/>
      <c r="E3733" s="26"/>
    </row>
    <row r="3734" spans="1:5" x14ac:dyDescent="0.15">
      <c r="A3734" s="27"/>
      <c r="B3734" s="26"/>
      <c r="C3734" s="26"/>
      <c r="D3734" s="26"/>
      <c r="E3734" s="26"/>
    </row>
    <row r="3735" spans="1:5" x14ac:dyDescent="0.15">
      <c r="A3735" s="24"/>
      <c r="B3735" s="25"/>
      <c r="C3735" s="25"/>
      <c r="D3735" s="26"/>
      <c r="E3735" s="25"/>
    </row>
    <row r="3736" spans="1:5" x14ac:dyDescent="0.15">
      <c r="A3736" s="27"/>
      <c r="B3736" s="26"/>
      <c r="C3736" s="26"/>
      <c r="D3736" s="26"/>
      <c r="E3736" s="26"/>
    </row>
    <row r="3737" spans="1:5" x14ac:dyDescent="0.15">
      <c r="A3737" s="27"/>
      <c r="B3737" s="26"/>
      <c r="C3737" s="26"/>
      <c r="D3737" s="26"/>
      <c r="E3737" s="26"/>
    </row>
    <row r="3738" spans="1:5" x14ac:dyDescent="0.15">
      <c r="A3738" s="27"/>
      <c r="B3738" s="26"/>
      <c r="C3738" s="26"/>
      <c r="D3738" s="26"/>
      <c r="E3738" s="26"/>
    </row>
    <row r="3739" spans="1:5" x14ac:dyDescent="0.15">
      <c r="A3739" s="27"/>
      <c r="B3739" s="26"/>
      <c r="C3739" s="26"/>
      <c r="D3739" s="26"/>
      <c r="E3739" s="26"/>
    </row>
    <row r="3740" spans="1:5" x14ac:dyDescent="0.15">
      <c r="A3740" s="27"/>
      <c r="B3740" s="26"/>
      <c r="C3740" s="26"/>
      <c r="D3740" s="26"/>
      <c r="E3740" s="26"/>
    </row>
    <row r="3741" spans="1:5" x14ac:dyDescent="0.15">
      <c r="A3741" s="27"/>
      <c r="B3741" s="26"/>
      <c r="C3741" s="26"/>
      <c r="D3741" s="26"/>
      <c r="E3741" s="26"/>
    </row>
    <row r="3742" spans="1:5" x14ac:dyDescent="0.15">
      <c r="A3742" s="24"/>
      <c r="B3742" s="25"/>
      <c r="C3742" s="25"/>
      <c r="D3742" s="26"/>
      <c r="E3742" s="25"/>
    </row>
    <row r="3743" spans="1:5" x14ac:dyDescent="0.15">
      <c r="A3743" s="27"/>
      <c r="B3743" s="26"/>
      <c r="C3743" s="26"/>
      <c r="D3743" s="26"/>
      <c r="E3743" s="26"/>
    </row>
    <row r="3744" spans="1:5" x14ac:dyDescent="0.15">
      <c r="A3744" s="24"/>
      <c r="B3744" s="25"/>
      <c r="C3744" s="25"/>
      <c r="D3744" s="26"/>
      <c r="E3744" s="25"/>
    </row>
    <row r="3745" spans="1:5" x14ac:dyDescent="0.15">
      <c r="A3745" s="27"/>
      <c r="B3745" s="26"/>
      <c r="C3745" s="26"/>
      <c r="D3745" s="26"/>
      <c r="E3745" s="26"/>
    </row>
    <row r="3746" spans="1:5" x14ac:dyDescent="0.15">
      <c r="A3746" s="24"/>
      <c r="B3746" s="25"/>
      <c r="C3746" s="25"/>
      <c r="D3746" s="26"/>
      <c r="E3746" s="25"/>
    </row>
    <row r="3747" spans="1:5" x14ac:dyDescent="0.15">
      <c r="A3747" s="27"/>
      <c r="B3747" s="26"/>
      <c r="C3747" s="26"/>
      <c r="D3747" s="26"/>
      <c r="E3747" s="26"/>
    </row>
    <row r="3748" spans="1:5" x14ac:dyDescent="0.15">
      <c r="A3748" s="27"/>
      <c r="B3748" s="26"/>
      <c r="C3748" s="26"/>
      <c r="D3748" s="26"/>
      <c r="E3748" s="26"/>
    </row>
    <row r="3749" spans="1:5" x14ac:dyDescent="0.15">
      <c r="A3749" s="24"/>
      <c r="B3749" s="25"/>
      <c r="C3749" s="25"/>
      <c r="D3749" s="26"/>
      <c r="E3749" s="25"/>
    </row>
    <row r="3750" spans="1:5" x14ac:dyDescent="0.15">
      <c r="A3750" s="27"/>
      <c r="B3750" s="26"/>
      <c r="C3750" s="26"/>
      <c r="D3750" s="26"/>
      <c r="E3750" s="26"/>
    </row>
    <row r="3751" spans="1:5" x14ac:dyDescent="0.15">
      <c r="A3751" s="27"/>
      <c r="B3751" s="26"/>
      <c r="C3751" s="26"/>
      <c r="D3751" s="26"/>
      <c r="E3751" s="26"/>
    </row>
    <row r="3752" spans="1:5" x14ac:dyDescent="0.15">
      <c r="A3752" s="27"/>
      <c r="B3752" s="26"/>
      <c r="C3752" s="26"/>
      <c r="D3752" s="26"/>
      <c r="E3752" s="26"/>
    </row>
    <row r="3753" spans="1:5" x14ac:dyDescent="0.15">
      <c r="A3753" s="27"/>
      <c r="B3753" s="26"/>
      <c r="C3753" s="26"/>
      <c r="D3753" s="26"/>
      <c r="E3753" s="26"/>
    </row>
    <row r="3754" spans="1:5" x14ac:dyDescent="0.15">
      <c r="A3754" s="27"/>
      <c r="B3754" s="26"/>
      <c r="C3754" s="26"/>
      <c r="D3754" s="26"/>
      <c r="E3754" s="26"/>
    </row>
    <row r="3755" spans="1:5" x14ac:dyDescent="0.15">
      <c r="A3755" s="24"/>
      <c r="B3755" s="25"/>
      <c r="C3755" s="25"/>
      <c r="D3755" s="26"/>
      <c r="E3755" s="25"/>
    </row>
    <row r="3756" spans="1:5" x14ac:dyDescent="0.15">
      <c r="A3756" s="27"/>
      <c r="B3756" s="26"/>
      <c r="C3756" s="26"/>
      <c r="D3756" s="26"/>
      <c r="E3756" s="26"/>
    </row>
    <row r="3757" spans="1:5" x14ac:dyDescent="0.15">
      <c r="A3757" s="27"/>
      <c r="B3757" s="26"/>
      <c r="C3757" s="26"/>
      <c r="D3757" s="26"/>
      <c r="E3757" s="26"/>
    </row>
    <row r="3758" spans="1:5" x14ac:dyDescent="0.15">
      <c r="A3758" s="27"/>
      <c r="B3758" s="26"/>
      <c r="C3758" s="26"/>
      <c r="D3758" s="26"/>
      <c r="E3758" s="26"/>
    </row>
    <row r="3759" spans="1:5" x14ac:dyDescent="0.15">
      <c r="A3759" s="27"/>
      <c r="B3759" s="26"/>
      <c r="C3759" s="26"/>
      <c r="D3759" s="26"/>
      <c r="E3759" s="26"/>
    </row>
    <row r="3760" spans="1:5" x14ac:dyDescent="0.15">
      <c r="A3760" s="27"/>
      <c r="B3760" s="26"/>
      <c r="C3760" s="26"/>
      <c r="D3760" s="26"/>
      <c r="E3760" s="26"/>
    </row>
    <row r="3761" spans="1:5" x14ac:dyDescent="0.15">
      <c r="A3761" s="27"/>
      <c r="B3761" s="26"/>
      <c r="C3761" s="26"/>
      <c r="D3761" s="26"/>
      <c r="E3761" s="26"/>
    </row>
    <row r="3762" spans="1:5" x14ac:dyDescent="0.15">
      <c r="A3762" s="27"/>
      <c r="B3762" s="26"/>
      <c r="C3762" s="26"/>
      <c r="D3762" s="26"/>
      <c r="E3762" s="26"/>
    </row>
    <row r="3763" spans="1:5" x14ac:dyDescent="0.15">
      <c r="A3763" s="27"/>
      <c r="B3763" s="26"/>
      <c r="C3763" s="26"/>
      <c r="D3763" s="26"/>
      <c r="E3763" s="26"/>
    </row>
    <row r="3764" spans="1:5" x14ac:dyDescent="0.15">
      <c r="A3764" s="27"/>
      <c r="B3764" s="26"/>
      <c r="C3764" s="26"/>
      <c r="D3764" s="26"/>
      <c r="E3764" s="26"/>
    </row>
    <row r="3765" spans="1:5" x14ac:dyDescent="0.15">
      <c r="A3765" s="27"/>
      <c r="B3765" s="26"/>
      <c r="C3765" s="26"/>
      <c r="D3765" s="26"/>
      <c r="E3765" s="26"/>
    </row>
    <row r="3766" spans="1:5" x14ac:dyDescent="0.15">
      <c r="A3766" s="27"/>
      <c r="B3766" s="26"/>
      <c r="C3766" s="26"/>
      <c r="D3766" s="26"/>
      <c r="E3766" s="26"/>
    </row>
    <row r="3767" spans="1:5" x14ac:dyDescent="0.15">
      <c r="A3767" s="27"/>
      <c r="B3767" s="26"/>
      <c r="C3767" s="26"/>
      <c r="D3767" s="26"/>
      <c r="E3767" s="26"/>
    </row>
    <row r="3768" spans="1:5" x14ac:dyDescent="0.15">
      <c r="A3768" s="27"/>
      <c r="B3768" s="26"/>
      <c r="C3768" s="26"/>
      <c r="D3768" s="26"/>
      <c r="E3768" s="26"/>
    </row>
    <row r="3769" spans="1:5" x14ac:dyDescent="0.15">
      <c r="A3769" s="27"/>
      <c r="B3769" s="26"/>
      <c r="C3769" s="26"/>
      <c r="D3769" s="26"/>
      <c r="E3769" s="26"/>
    </row>
    <row r="3770" spans="1:5" x14ac:dyDescent="0.15">
      <c r="A3770" s="27"/>
      <c r="B3770" s="26"/>
      <c r="C3770" s="26"/>
      <c r="D3770" s="26"/>
      <c r="E3770" s="26"/>
    </row>
    <row r="3771" spans="1:5" x14ac:dyDescent="0.15">
      <c r="A3771" s="24"/>
      <c r="B3771" s="25"/>
      <c r="C3771" s="25"/>
      <c r="D3771" s="26"/>
      <c r="E3771" s="25"/>
    </row>
    <row r="3772" spans="1:5" x14ac:dyDescent="0.15">
      <c r="A3772" s="27"/>
      <c r="B3772" s="26"/>
      <c r="C3772" s="26"/>
      <c r="D3772" s="26"/>
      <c r="E3772" s="26"/>
    </row>
    <row r="3773" spans="1:5" x14ac:dyDescent="0.15">
      <c r="A3773" s="27"/>
      <c r="B3773" s="26"/>
      <c r="C3773" s="26"/>
      <c r="D3773" s="26"/>
      <c r="E3773" s="26"/>
    </row>
    <row r="3774" spans="1:5" x14ac:dyDescent="0.15">
      <c r="A3774" s="27"/>
      <c r="B3774" s="26"/>
      <c r="C3774" s="26"/>
      <c r="D3774" s="26"/>
      <c r="E3774" s="26"/>
    </row>
    <row r="3775" spans="1:5" x14ac:dyDescent="0.15">
      <c r="A3775" s="27"/>
      <c r="B3775" s="26"/>
      <c r="C3775" s="26"/>
      <c r="D3775" s="26"/>
      <c r="E3775" s="26"/>
    </row>
    <row r="3776" spans="1:5" x14ac:dyDescent="0.15">
      <c r="A3776" s="27"/>
      <c r="B3776" s="26"/>
      <c r="C3776" s="26"/>
      <c r="D3776" s="26"/>
      <c r="E3776" s="26"/>
    </row>
    <row r="3777" spans="1:5" x14ac:dyDescent="0.15">
      <c r="A3777" s="27"/>
      <c r="B3777" s="26"/>
      <c r="C3777" s="26"/>
      <c r="D3777" s="26"/>
      <c r="E3777" s="26"/>
    </row>
    <row r="3778" spans="1:5" x14ac:dyDescent="0.15">
      <c r="A3778" s="27"/>
      <c r="B3778" s="26"/>
      <c r="C3778" s="26"/>
      <c r="D3778" s="26"/>
      <c r="E3778" s="26"/>
    </row>
    <row r="3779" spans="1:5" x14ac:dyDescent="0.15">
      <c r="A3779" s="27"/>
      <c r="B3779" s="26"/>
      <c r="C3779" s="26"/>
      <c r="D3779" s="26"/>
      <c r="E3779" s="26"/>
    </row>
    <row r="3780" spans="1:5" x14ac:dyDescent="0.15">
      <c r="A3780" s="27"/>
      <c r="B3780" s="26"/>
      <c r="C3780" s="26"/>
      <c r="D3780" s="26"/>
      <c r="E3780" s="26"/>
    </row>
    <row r="3781" spans="1:5" x14ac:dyDescent="0.15">
      <c r="A3781" s="27"/>
      <c r="B3781" s="26"/>
      <c r="C3781" s="26"/>
      <c r="D3781" s="26"/>
      <c r="E3781" s="26"/>
    </row>
    <row r="3782" spans="1:5" x14ac:dyDescent="0.15">
      <c r="A3782" s="27"/>
      <c r="B3782" s="26"/>
      <c r="C3782" s="26"/>
      <c r="D3782" s="26"/>
      <c r="E3782" s="26"/>
    </row>
    <row r="3783" spans="1:5" x14ac:dyDescent="0.15">
      <c r="A3783" s="27"/>
      <c r="B3783" s="26"/>
      <c r="C3783" s="26"/>
      <c r="D3783" s="26"/>
      <c r="E3783" s="26"/>
    </row>
    <row r="3784" spans="1:5" x14ac:dyDescent="0.15">
      <c r="A3784" s="27"/>
      <c r="B3784" s="26"/>
      <c r="C3784" s="26"/>
      <c r="D3784" s="26"/>
      <c r="E3784" s="26"/>
    </row>
    <row r="3785" spans="1:5" x14ac:dyDescent="0.15">
      <c r="A3785" s="27"/>
      <c r="B3785" s="26"/>
      <c r="C3785" s="26"/>
      <c r="D3785" s="26"/>
      <c r="E3785" s="26"/>
    </row>
    <row r="3786" spans="1:5" x14ac:dyDescent="0.15">
      <c r="A3786" s="27"/>
      <c r="B3786" s="26"/>
      <c r="C3786" s="26"/>
      <c r="D3786" s="26"/>
      <c r="E3786" s="26"/>
    </row>
    <row r="3787" spans="1:5" x14ac:dyDescent="0.15">
      <c r="A3787" s="27"/>
      <c r="B3787" s="26"/>
      <c r="C3787" s="26"/>
      <c r="D3787" s="26"/>
      <c r="E3787" s="26"/>
    </row>
    <row r="3788" spans="1:5" x14ac:dyDescent="0.15">
      <c r="A3788" s="27"/>
      <c r="B3788" s="26"/>
      <c r="C3788" s="26"/>
      <c r="D3788" s="26"/>
      <c r="E3788" s="26"/>
    </row>
    <row r="3789" spans="1:5" x14ac:dyDescent="0.15">
      <c r="A3789" s="27"/>
      <c r="B3789" s="26"/>
      <c r="C3789" s="26"/>
      <c r="D3789" s="26"/>
      <c r="E3789" s="26"/>
    </row>
    <row r="3790" spans="1:5" x14ac:dyDescent="0.15">
      <c r="A3790" s="27"/>
      <c r="B3790" s="26"/>
      <c r="C3790" s="26"/>
      <c r="D3790" s="26"/>
      <c r="E3790" s="26"/>
    </row>
    <row r="3791" spans="1:5" x14ac:dyDescent="0.15">
      <c r="A3791" s="27"/>
      <c r="B3791" s="26"/>
      <c r="C3791" s="26"/>
      <c r="D3791" s="26"/>
      <c r="E3791" s="26"/>
    </row>
    <row r="3792" spans="1:5" x14ac:dyDescent="0.15">
      <c r="A3792" s="27"/>
      <c r="B3792" s="26"/>
      <c r="C3792" s="26"/>
      <c r="D3792" s="26"/>
      <c r="E3792" s="26"/>
    </row>
    <row r="3793" spans="1:5" x14ac:dyDescent="0.15">
      <c r="A3793" s="27"/>
      <c r="B3793" s="26"/>
      <c r="C3793" s="26"/>
      <c r="D3793" s="26"/>
      <c r="E3793" s="26"/>
    </row>
    <row r="3794" spans="1:5" x14ac:dyDescent="0.15">
      <c r="A3794" s="27"/>
      <c r="B3794" s="26"/>
      <c r="C3794" s="26"/>
      <c r="D3794" s="26"/>
      <c r="E3794" s="26"/>
    </row>
    <row r="3795" spans="1:5" x14ac:dyDescent="0.15">
      <c r="A3795" s="27"/>
      <c r="B3795" s="26"/>
      <c r="C3795" s="26"/>
      <c r="D3795" s="26"/>
      <c r="E3795" s="26"/>
    </row>
    <row r="3796" spans="1:5" x14ac:dyDescent="0.15">
      <c r="A3796" s="27"/>
      <c r="B3796" s="26"/>
      <c r="C3796" s="26"/>
      <c r="D3796" s="26"/>
      <c r="E3796" s="26"/>
    </row>
    <row r="3797" spans="1:5" x14ac:dyDescent="0.15">
      <c r="A3797" s="27"/>
      <c r="B3797" s="26"/>
      <c r="C3797" s="26"/>
      <c r="D3797" s="26"/>
      <c r="E3797" s="26"/>
    </row>
    <row r="3798" spans="1:5" x14ac:dyDescent="0.15">
      <c r="A3798" s="27"/>
      <c r="B3798" s="26"/>
      <c r="C3798" s="26"/>
      <c r="D3798" s="26"/>
      <c r="E3798" s="26"/>
    </row>
    <row r="3799" spans="1:5" x14ac:dyDescent="0.15">
      <c r="A3799" s="27"/>
      <c r="B3799" s="26"/>
      <c r="C3799" s="26"/>
      <c r="D3799" s="26"/>
      <c r="E3799" s="26"/>
    </row>
    <row r="3800" spans="1:5" x14ac:dyDescent="0.15">
      <c r="A3800" s="27"/>
      <c r="B3800" s="26"/>
      <c r="C3800" s="26"/>
      <c r="D3800" s="26"/>
      <c r="E3800" s="26"/>
    </row>
    <row r="3801" spans="1:5" x14ac:dyDescent="0.15">
      <c r="A3801" s="27"/>
      <c r="B3801" s="26"/>
      <c r="C3801" s="26"/>
      <c r="D3801" s="26"/>
      <c r="E3801" s="26"/>
    </row>
    <row r="3802" spans="1:5" x14ac:dyDescent="0.15">
      <c r="A3802" s="27"/>
      <c r="B3802" s="26"/>
      <c r="C3802" s="26"/>
      <c r="D3802" s="26"/>
      <c r="E3802" s="26"/>
    </row>
    <row r="3803" spans="1:5" x14ac:dyDescent="0.15">
      <c r="A3803" s="27"/>
      <c r="B3803" s="26"/>
      <c r="C3803" s="26"/>
      <c r="D3803" s="26"/>
      <c r="E3803" s="26"/>
    </row>
    <row r="3804" spans="1:5" x14ac:dyDescent="0.15">
      <c r="A3804" s="27"/>
      <c r="B3804" s="26"/>
      <c r="C3804" s="26"/>
      <c r="D3804" s="26"/>
      <c r="E3804" s="26"/>
    </row>
    <row r="3805" spans="1:5" x14ac:dyDescent="0.15">
      <c r="A3805" s="27"/>
      <c r="B3805" s="26"/>
      <c r="C3805" s="26"/>
      <c r="D3805" s="26"/>
      <c r="E3805" s="26"/>
    </row>
    <row r="3806" spans="1:5" x14ac:dyDescent="0.15">
      <c r="A3806" s="27"/>
      <c r="B3806" s="26"/>
      <c r="C3806" s="26"/>
      <c r="D3806" s="26"/>
      <c r="E3806" s="26"/>
    </row>
    <row r="3807" spans="1:5" x14ac:dyDescent="0.15">
      <c r="A3807" s="27"/>
      <c r="B3807" s="26"/>
      <c r="C3807" s="26"/>
      <c r="D3807" s="26"/>
      <c r="E3807" s="26"/>
    </row>
    <row r="3808" spans="1:5" x14ac:dyDescent="0.15">
      <c r="A3808" s="27"/>
      <c r="B3808" s="26"/>
      <c r="C3808" s="26"/>
      <c r="D3808" s="26"/>
      <c r="E3808" s="26"/>
    </row>
    <row r="3809" spans="1:5" x14ac:dyDescent="0.15">
      <c r="A3809" s="27"/>
      <c r="B3809" s="26"/>
      <c r="C3809" s="26"/>
      <c r="D3809" s="26"/>
      <c r="E3809" s="26"/>
    </row>
    <row r="3810" spans="1:5" x14ac:dyDescent="0.15">
      <c r="A3810" s="27"/>
      <c r="B3810" s="26"/>
      <c r="C3810" s="26"/>
      <c r="D3810" s="26"/>
      <c r="E3810" s="26"/>
    </row>
    <row r="3811" spans="1:5" x14ac:dyDescent="0.15">
      <c r="A3811" s="27"/>
      <c r="B3811" s="26"/>
      <c r="C3811" s="26"/>
      <c r="D3811" s="26"/>
      <c r="E3811" s="26"/>
    </row>
    <row r="3812" spans="1:5" x14ac:dyDescent="0.15">
      <c r="A3812" s="27"/>
      <c r="B3812" s="26"/>
      <c r="C3812" s="26"/>
      <c r="D3812" s="26"/>
      <c r="E3812" s="26"/>
    </row>
    <row r="3813" spans="1:5" x14ac:dyDescent="0.15">
      <c r="A3813" s="27"/>
      <c r="B3813" s="26"/>
      <c r="C3813" s="26"/>
      <c r="D3813" s="26"/>
      <c r="E3813" s="26"/>
    </row>
    <row r="3814" spans="1:5" x14ac:dyDescent="0.15">
      <c r="A3814" s="27"/>
      <c r="B3814" s="26"/>
      <c r="C3814" s="26"/>
      <c r="D3814" s="26"/>
      <c r="E3814" s="26"/>
    </row>
    <row r="3815" spans="1:5" x14ac:dyDescent="0.15">
      <c r="A3815" s="27"/>
      <c r="B3815" s="26"/>
      <c r="C3815" s="26"/>
      <c r="D3815" s="26"/>
      <c r="E3815" s="26"/>
    </row>
    <row r="3816" spans="1:5" x14ac:dyDescent="0.15">
      <c r="A3816" s="27"/>
      <c r="B3816" s="26"/>
      <c r="C3816" s="26"/>
      <c r="D3816" s="26"/>
      <c r="E3816" s="26"/>
    </row>
    <row r="3817" spans="1:5" x14ac:dyDescent="0.15">
      <c r="A3817" s="27"/>
      <c r="B3817" s="26"/>
      <c r="C3817" s="26"/>
      <c r="D3817" s="26"/>
      <c r="E3817" s="26"/>
    </row>
    <row r="3818" spans="1:5" x14ac:dyDescent="0.15">
      <c r="A3818" s="27"/>
      <c r="B3818" s="26"/>
      <c r="C3818" s="26"/>
      <c r="D3818" s="26"/>
      <c r="E3818" s="26"/>
    </row>
    <row r="3819" spans="1:5" x14ac:dyDescent="0.15">
      <c r="A3819" s="27"/>
      <c r="B3819" s="26"/>
      <c r="C3819" s="26"/>
      <c r="D3819" s="26"/>
      <c r="E3819" s="26"/>
    </row>
    <row r="3820" spans="1:5" x14ac:dyDescent="0.15">
      <c r="A3820" s="27"/>
      <c r="B3820" s="26"/>
      <c r="C3820" s="26"/>
      <c r="D3820" s="26"/>
      <c r="E3820" s="26"/>
    </row>
    <row r="3821" spans="1:5" x14ac:dyDescent="0.15">
      <c r="A3821" s="27"/>
      <c r="B3821" s="26"/>
      <c r="C3821" s="26"/>
      <c r="D3821" s="26"/>
      <c r="E3821" s="26"/>
    </row>
    <row r="3822" spans="1:5" x14ac:dyDescent="0.15">
      <c r="A3822" s="27"/>
      <c r="B3822" s="26"/>
      <c r="C3822" s="26"/>
      <c r="D3822" s="26"/>
      <c r="E3822" s="26"/>
    </row>
    <row r="3823" spans="1:5" x14ac:dyDescent="0.15">
      <c r="A3823" s="27"/>
      <c r="B3823" s="26"/>
      <c r="C3823" s="26"/>
      <c r="D3823" s="26"/>
      <c r="E3823" s="26"/>
    </row>
    <row r="3824" spans="1:5" x14ac:dyDescent="0.15">
      <c r="A3824" s="27"/>
      <c r="B3824" s="26"/>
      <c r="C3824" s="26"/>
      <c r="D3824" s="26"/>
      <c r="E3824" s="26"/>
    </row>
    <row r="3825" spans="1:5" x14ac:dyDescent="0.15">
      <c r="A3825" s="27"/>
      <c r="B3825" s="26"/>
      <c r="C3825" s="26"/>
      <c r="D3825" s="26"/>
      <c r="E3825" s="26"/>
    </row>
    <row r="3826" spans="1:5" x14ac:dyDescent="0.15">
      <c r="A3826" s="27"/>
      <c r="B3826" s="26"/>
      <c r="C3826" s="26"/>
      <c r="D3826" s="26"/>
      <c r="E3826" s="26"/>
    </row>
    <row r="3827" spans="1:5" x14ac:dyDescent="0.15">
      <c r="A3827" s="27"/>
      <c r="B3827" s="26"/>
      <c r="C3827" s="26"/>
      <c r="D3827" s="26"/>
      <c r="E3827" s="26"/>
    </row>
    <row r="3828" spans="1:5" x14ac:dyDescent="0.15">
      <c r="A3828" s="27"/>
      <c r="B3828" s="26"/>
      <c r="C3828" s="26"/>
      <c r="D3828" s="26"/>
      <c r="E3828" s="26"/>
    </row>
    <row r="3829" spans="1:5" x14ac:dyDescent="0.15">
      <c r="A3829" s="27"/>
      <c r="B3829" s="26"/>
      <c r="C3829" s="26"/>
      <c r="D3829" s="26"/>
      <c r="E3829" s="26"/>
    </row>
    <row r="3830" spans="1:5" x14ac:dyDescent="0.15">
      <c r="A3830" s="27"/>
      <c r="B3830" s="26"/>
      <c r="C3830" s="26"/>
      <c r="D3830" s="26"/>
      <c r="E3830" s="26"/>
    </row>
    <row r="3831" spans="1:5" x14ac:dyDescent="0.15">
      <c r="A3831" s="27"/>
      <c r="B3831" s="26"/>
      <c r="C3831" s="26"/>
      <c r="D3831" s="26"/>
      <c r="E3831" s="26"/>
    </row>
    <row r="3832" spans="1:5" x14ac:dyDescent="0.15">
      <c r="A3832" s="27"/>
      <c r="B3832" s="26"/>
      <c r="C3832" s="26"/>
      <c r="D3832" s="26"/>
      <c r="E3832" s="26"/>
    </row>
    <row r="3833" spans="1:5" x14ac:dyDescent="0.15">
      <c r="A3833" s="27"/>
      <c r="B3833" s="26"/>
      <c r="C3833" s="26"/>
      <c r="D3833" s="26"/>
      <c r="E3833" s="26"/>
    </row>
    <row r="3834" spans="1:5" x14ac:dyDescent="0.15">
      <c r="A3834" s="27"/>
      <c r="B3834" s="26"/>
      <c r="C3834" s="26"/>
      <c r="D3834" s="26"/>
      <c r="E3834" s="26"/>
    </row>
    <row r="3835" spans="1:5" x14ac:dyDescent="0.15">
      <c r="A3835" s="27"/>
      <c r="B3835" s="26"/>
      <c r="C3835" s="26"/>
      <c r="D3835" s="26"/>
      <c r="E3835" s="26"/>
    </row>
    <row r="3836" spans="1:5" x14ac:dyDescent="0.15">
      <c r="A3836" s="27"/>
      <c r="B3836" s="26"/>
      <c r="C3836" s="26"/>
      <c r="D3836" s="26"/>
      <c r="E3836" s="26"/>
    </row>
    <row r="3837" spans="1:5" x14ac:dyDescent="0.15">
      <c r="A3837" s="27"/>
      <c r="B3837" s="26"/>
      <c r="C3837" s="26"/>
      <c r="D3837" s="26"/>
      <c r="E3837" s="26"/>
    </row>
    <row r="3838" spans="1:5" x14ac:dyDescent="0.15">
      <c r="A3838" s="27"/>
      <c r="B3838" s="26"/>
      <c r="C3838" s="26"/>
      <c r="D3838" s="26"/>
      <c r="E3838" s="26"/>
    </row>
    <row r="3839" spans="1:5" x14ac:dyDescent="0.15">
      <c r="A3839" s="27"/>
      <c r="B3839" s="26"/>
      <c r="C3839" s="26"/>
      <c r="D3839" s="26"/>
      <c r="E3839" s="26"/>
    </row>
    <row r="3840" spans="1:5" x14ac:dyDescent="0.15">
      <c r="A3840" s="27"/>
      <c r="B3840" s="26"/>
      <c r="C3840" s="26"/>
      <c r="D3840" s="26"/>
      <c r="E3840" s="26"/>
    </row>
    <row r="3841" spans="1:5" x14ac:dyDescent="0.15">
      <c r="A3841" s="27"/>
      <c r="B3841" s="26"/>
      <c r="C3841" s="26"/>
      <c r="D3841" s="26"/>
      <c r="E3841" s="26"/>
    </row>
    <row r="3842" spans="1:5" x14ac:dyDescent="0.15">
      <c r="A3842" s="27"/>
      <c r="B3842" s="26"/>
      <c r="C3842" s="26"/>
      <c r="D3842" s="26"/>
      <c r="E3842" s="26"/>
    </row>
    <row r="3843" spans="1:5" x14ac:dyDescent="0.15">
      <c r="A3843" s="27"/>
      <c r="B3843" s="26"/>
      <c r="C3843" s="26"/>
      <c r="D3843" s="26"/>
      <c r="E3843" s="26"/>
    </row>
    <row r="3844" spans="1:5" x14ac:dyDescent="0.15">
      <c r="A3844" s="27"/>
      <c r="B3844" s="26"/>
      <c r="C3844" s="26"/>
      <c r="D3844" s="26"/>
      <c r="E3844" s="26"/>
    </row>
    <row r="3845" spans="1:5" x14ac:dyDescent="0.15">
      <c r="A3845" s="27"/>
      <c r="B3845" s="26"/>
      <c r="C3845" s="26"/>
      <c r="D3845" s="26"/>
      <c r="E3845" s="26"/>
    </row>
    <row r="3846" spans="1:5" x14ac:dyDescent="0.15">
      <c r="A3846" s="27"/>
      <c r="B3846" s="26"/>
      <c r="C3846" s="26"/>
      <c r="D3846" s="26"/>
      <c r="E3846" s="26"/>
    </row>
    <row r="3847" spans="1:5" x14ac:dyDescent="0.15">
      <c r="A3847" s="27"/>
      <c r="B3847" s="26"/>
      <c r="C3847" s="26"/>
      <c r="D3847" s="26"/>
      <c r="E3847" s="26"/>
    </row>
    <row r="3848" spans="1:5" x14ac:dyDescent="0.15">
      <c r="A3848" s="27"/>
      <c r="B3848" s="26"/>
      <c r="C3848" s="26"/>
      <c r="D3848" s="26"/>
      <c r="E3848" s="26"/>
    </row>
    <row r="3849" spans="1:5" x14ac:dyDescent="0.15">
      <c r="A3849" s="27"/>
      <c r="B3849" s="26"/>
      <c r="C3849" s="26"/>
      <c r="D3849" s="26"/>
      <c r="E3849" s="26"/>
    </row>
    <row r="3850" spans="1:5" x14ac:dyDescent="0.15">
      <c r="A3850" s="27"/>
      <c r="B3850" s="26"/>
      <c r="C3850" s="26"/>
      <c r="D3850" s="26"/>
      <c r="E3850" s="26"/>
    </row>
    <row r="3851" spans="1:5" x14ac:dyDescent="0.15">
      <c r="A3851" s="27"/>
      <c r="B3851" s="26"/>
      <c r="C3851" s="26"/>
      <c r="D3851" s="26"/>
      <c r="E3851" s="26"/>
    </row>
    <row r="3852" spans="1:5" x14ac:dyDescent="0.15">
      <c r="A3852" s="27"/>
      <c r="B3852" s="26"/>
      <c r="C3852" s="26"/>
      <c r="D3852" s="26"/>
      <c r="E3852" s="26"/>
    </row>
    <row r="3853" spans="1:5" x14ac:dyDescent="0.15">
      <c r="A3853" s="27"/>
      <c r="B3853" s="26"/>
      <c r="C3853" s="26"/>
      <c r="D3853" s="26"/>
      <c r="E3853" s="26"/>
    </row>
    <row r="3854" spans="1:5" x14ac:dyDescent="0.15">
      <c r="A3854" s="27"/>
      <c r="B3854" s="26"/>
      <c r="C3854" s="26"/>
      <c r="D3854" s="26"/>
      <c r="E3854" s="26"/>
    </row>
    <row r="3855" spans="1:5" x14ac:dyDescent="0.15">
      <c r="A3855" s="27"/>
      <c r="B3855" s="26"/>
      <c r="C3855" s="26"/>
      <c r="D3855" s="26"/>
      <c r="E3855" s="26"/>
    </row>
    <row r="3856" spans="1:5" x14ac:dyDescent="0.15">
      <c r="A3856" s="27"/>
      <c r="B3856" s="26"/>
      <c r="C3856" s="26"/>
      <c r="D3856" s="26"/>
      <c r="E3856" s="26"/>
    </row>
    <row r="3857" spans="1:5" x14ac:dyDescent="0.15">
      <c r="A3857" s="27"/>
      <c r="B3857" s="26"/>
      <c r="C3857" s="26"/>
      <c r="D3857" s="26"/>
      <c r="E3857" s="26"/>
    </row>
    <row r="3858" spans="1:5" x14ac:dyDescent="0.15">
      <c r="A3858" s="27"/>
      <c r="B3858" s="26"/>
      <c r="C3858" s="26"/>
      <c r="D3858" s="26"/>
      <c r="E3858" s="26"/>
    </row>
    <row r="3859" spans="1:5" x14ac:dyDescent="0.15">
      <c r="A3859" s="27"/>
      <c r="B3859" s="26"/>
      <c r="C3859" s="26"/>
      <c r="D3859" s="26"/>
      <c r="E3859" s="26"/>
    </row>
    <row r="3860" spans="1:5" x14ac:dyDescent="0.15">
      <c r="A3860" s="27"/>
      <c r="B3860" s="26"/>
      <c r="C3860" s="26"/>
      <c r="D3860" s="26"/>
      <c r="E3860" s="26"/>
    </row>
    <row r="3861" spans="1:5" x14ac:dyDescent="0.15">
      <c r="A3861" s="27"/>
      <c r="B3861" s="26"/>
      <c r="C3861" s="26"/>
      <c r="D3861" s="26"/>
      <c r="E3861" s="26"/>
    </row>
    <row r="3862" spans="1:5" x14ac:dyDescent="0.15">
      <c r="A3862" s="27"/>
      <c r="B3862" s="26"/>
      <c r="C3862" s="26"/>
      <c r="D3862" s="26"/>
      <c r="E3862" s="26"/>
    </row>
    <row r="3863" spans="1:5" x14ac:dyDescent="0.15">
      <c r="A3863" s="27"/>
      <c r="B3863" s="26"/>
      <c r="C3863" s="26"/>
      <c r="D3863" s="26"/>
      <c r="E3863" s="26"/>
    </row>
    <row r="3864" spans="1:5" x14ac:dyDescent="0.15">
      <c r="A3864" s="27"/>
      <c r="B3864" s="26"/>
      <c r="C3864" s="26"/>
      <c r="D3864" s="26"/>
      <c r="E3864" s="26"/>
    </row>
    <row r="3865" spans="1:5" x14ac:dyDescent="0.15">
      <c r="A3865" s="27"/>
      <c r="B3865" s="26"/>
      <c r="C3865" s="26"/>
      <c r="D3865" s="26"/>
      <c r="E3865" s="26"/>
    </row>
    <row r="3866" spans="1:5" x14ac:dyDescent="0.15">
      <c r="A3866" s="27"/>
      <c r="B3866" s="26"/>
      <c r="C3866" s="26"/>
      <c r="D3866" s="26"/>
      <c r="E3866" s="26"/>
    </row>
    <row r="3867" spans="1:5" x14ac:dyDescent="0.15">
      <c r="A3867" s="27"/>
      <c r="B3867" s="26"/>
      <c r="C3867" s="26"/>
      <c r="D3867" s="26"/>
      <c r="E3867" s="26"/>
    </row>
    <row r="3868" spans="1:5" x14ac:dyDescent="0.15">
      <c r="A3868" s="27"/>
      <c r="B3868" s="26"/>
      <c r="C3868" s="26"/>
      <c r="D3868" s="26"/>
      <c r="E3868" s="26"/>
    </row>
    <row r="3869" spans="1:5" x14ac:dyDescent="0.15">
      <c r="A3869" s="27"/>
      <c r="B3869" s="26"/>
      <c r="C3869" s="26"/>
      <c r="D3869" s="26"/>
      <c r="E3869" s="26"/>
    </row>
    <row r="3870" spans="1:5" x14ac:dyDescent="0.15">
      <c r="A3870" s="27"/>
      <c r="B3870" s="26"/>
      <c r="C3870" s="26"/>
      <c r="D3870" s="26"/>
      <c r="E3870" s="26"/>
    </row>
    <row r="3871" spans="1:5" x14ac:dyDescent="0.15">
      <c r="A3871" s="27"/>
      <c r="B3871" s="26"/>
      <c r="C3871" s="26"/>
      <c r="D3871" s="26"/>
      <c r="E3871" s="26"/>
    </row>
    <row r="3872" spans="1:5" x14ac:dyDescent="0.15">
      <c r="A3872" s="27"/>
      <c r="B3872" s="26"/>
      <c r="C3872" s="26"/>
      <c r="D3872" s="26"/>
      <c r="E3872" s="26"/>
    </row>
    <row r="3873" spans="1:5" x14ac:dyDescent="0.15">
      <c r="A3873" s="27"/>
      <c r="B3873" s="26"/>
      <c r="C3873" s="26"/>
      <c r="D3873" s="26"/>
      <c r="E3873" s="26"/>
    </row>
    <row r="3874" spans="1:5" x14ac:dyDescent="0.15">
      <c r="A3874" s="27"/>
      <c r="B3874" s="26"/>
      <c r="C3874" s="26"/>
      <c r="D3874" s="26"/>
      <c r="E3874" s="26"/>
    </row>
    <row r="3875" spans="1:5" x14ac:dyDescent="0.15">
      <c r="A3875" s="27"/>
      <c r="B3875" s="26"/>
      <c r="C3875" s="26"/>
      <c r="D3875" s="26"/>
      <c r="E3875" s="26"/>
    </row>
    <row r="3876" spans="1:5" x14ac:dyDescent="0.15">
      <c r="A3876" s="27"/>
      <c r="B3876" s="26"/>
      <c r="C3876" s="26"/>
      <c r="D3876" s="26"/>
      <c r="E3876" s="26"/>
    </row>
    <row r="3877" spans="1:5" x14ac:dyDescent="0.15">
      <c r="A3877" s="27"/>
      <c r="B3877" s="26"/>
      <c r="C3877" s="26"/>
      <c r="D3877" s="26"/>
      <c r="E3877" s="26"/>
    </row>
    <row r="3878" spans="1:5" x14ac:dyDescent="0.15">
      <c r="A3878" s="24"/>
      <c r="B3878" s="25"/>
      <c r="C3878" s="25"/>
      <c r="D3878" s="26"/>
      <c r="E3878" s="25"/>
    </row>
    <row r="3879" spans="1:5" x14ac:dyDescent="0.15">
      <c r="A3879" s="27"/>
      <c r="B3879" s="26"/>
      <c r="C3879" s="26"/>
      <c r="D3879" s="26"/>
      <c r="E3879" s="26"/>
    </row>
    <row r="3880" spans="1:5" x14ac:dyDescent="0.15">
      <c r="A3880" s="27"/>
      <c r="B3880" s="26"/>
      <c r="C3880" s="26"/>
      <c r="D3880" s="26"/>
      <c r="E3880" s="26"/>
    </row>
    <row r="3881" spans="1:5" x14ac:dyDescent="0.15">
      <c r="A3881" s="27"/>
      <c r="B3881" s="26"/>
      <c r="C3881" s="26"/>
      <c r="D3881" s="26"/>
      <c r="E3881" s="26"/>
    </row>
    <row r="3882" spans="1:5" x14ac:dyDescent="0.15">
      <c r="A3882" s="27"/>
      <c r="B3882" s="26"/>
      <c r="C3882" s="26"/>
      <c r="D3882" s="26"/>
      <c r="E3882" s="26"/>
    </row>
    <row r="3883" spans="1:5" x14ac:dyDescent="0.15">
      <c r="A3883" s="27"/>
      <c r="B3883" s="26"/>
      <c r="C3883" s="26"/>
      <c r="D3883" s="26"/>
      <c r="E3883" s="26"/>
    </row>
    <row r="3884" spans="1:5" x14ac:dyDescent="0.15">
      <c r="A3884" s="27"/>
      <c r="B3884" s="26"/>
      <c r="C3884" s="26"/>
      <c r="D3884" s="26"/>
      <c r="E3884" s="26"/>
    </row>
    <row r="3885" spans="1:5" x14ac:dyDescent="0.15">
      <c r="A3885" s="27"/>
      <c r="B3885" s="26"/>
      <c r="C3885" s="26"/>
      <c r="D3885" s="26"/>
      <c r="E3885" s="26"/>
    </row>
    <row r="3886" spans="1:5" x14ac:dyDescent="0.15">
      <c r="A3886" s="27"/>
      <c r="B3886" s="26"/>
      <c r="C3886" s="26"/>
      <c r="D3886" s="26"/>
      <c r="E3886" s="26"/>
    </row>
    <row r="3887" spans="1:5" x14ac:dyDescent="0.15">
      <c r="A3887" s="27"/>
      <c r="B3887" s="26"/>
      <c r="C3887" s="26"/>
      <c r="D3887" s="26"/>
      <c r="E3887" s="26"/>
    </row>
    <row r="3888" spans="1:5" x14ac:dyDescent="0.15">
      <c r="A3888" s="27"/>
      <c r="B3888" s="26"/>
      <c r="C3888" s="26"/>
      <c r="D3888" s="26"/>
      <c r="E3888" s="26"/>
    </row>
    <row r="3889" spans="1:5" x14ac:dyDescent="0.15">
      <c r="A3889" s="27"/>
      <c r="B3889" s="26"/>
      <c r="C3889" s="26"/>
      <c r="D3889" s="26"/>
      <c r="E3889" s="26"/>
    </row>
    <row r="3890" spans="1:5" x14ac:dyDescent="0.15">
      <c r="A3890" s="27"/>
      <c r="B3890" s="26"/>
      <c r="C3890" s="26"/>
      <c r="D3890" s="26"/>
      <c r="E3890" s="26"/>
    </row>
    <row r="3891" spans="1:5" x14ac:dyDescent="0.15">
      <c r="A3891" s="27"/>
      <c r="B3891" s="26"/>
      <c r="C3891" s="26"/>
      <c r="D3891" s="26"/>
      <c r="E3891" s="26"/>
    </row>
    <row r="3892" spans="1:5" x14ac:dyDescent="0.15">
      <c r="A3892" s="27"/>
      <c r="B3892" s="26"/>
      <c r="C3892" s="26"/>
      <c r="D3892" s="26"/>
      <c r="E3892" s="26"/>
    </row>
    <row r="3893" spans="1:5" x14ac:dyDescent="0.15">
      <c r="A3893" s="27"/>
      <c r="B3893" s="26"/>
      <c r="C3893" s="26"/>
      <c r="D3893" s="26"/>
      <c r="E3893" s="26"/>
    </row>
    <row r="3894" spans="1:5" x14ac:dyDescent="0.15">
      <c r="A3894" s="27"/>
      <c r="B3894" s="26"/>
      <c r="C3894" s="26"/>
      <c r="D3894" s="26"/>
      <c r="E3894" s="26"/>
    </row>
    <row r="3895" spans="1:5" x14ac:dyDescent="0.15">
      <c r="A3895" s="27"/>
      <c r="B3895" s="26"/>
      <c r="C3895" s="26"/>
      <c r="D3895" s="26"/>
      <c r="E3895" s="26"/>
    </row>
    <row r="3896" spans="1:5" x14ac:dyDescent="0.15">
      <c r="A3896" s="27"/>
      <c r="B3896" s="26"/>
      <c r="C3896" s="26"/>
      <c r="D3896" s="26"/>
      <c r="E3896" s="26"/>
    </row>
    <row r="3897" spans="1:5" x14ac:dyDescent="0.15">
      <c r="A3897" s="27"/>
      <c r="B3897" s="26"/>
      <c r="C3897" s="26"/>
      <c r="D3897" s="26"/>
      <c r="E3897" s="26"/>
    </row>
    <row r="3898" spans="1:5" x14ac:dyDescent="0.15">
      <c r="A3898" s="27"/>
      <c r="B3898" s="26"/>
      <c r="C3898" s="26"/>
      <c r="D3898" s="26"/>
      <c r="E3898" s="26"/>
    </row>
    <row r="3899" spans="1:5" x14ac:dyDescent="0.15">
      <c r="A3899" s="27"/>
      <c r="B3899" s="26"/>
      <c r="C3899" s="26"/>
      <c r="D3899" s="26"/>
      <c r="E3899" s="26"/>
    </row>
    <row r="3900" spans="1:5" x14ac:dyDescent="0.15">
      <c r="A3900" s="27"/>
      <c r="B3900" s="26"/>
      <c r="C3900" s="26"/>
      <c r="D3900" s="26"/>
      <c r="E3900" s="26"/>
    </row>
    <row r="3901" spans="1:5" x14ac:dyDescent="0.15">
      <c r="A3901" s="27"/>
      <c r="B3901" s="26"/>
      <c r="C3901" s="26"/>
      <c r="D3901" s="26"/>
      <c r="E3901" s="26"/>
    </row>
    <row r="3902" spans="1:5" x14ac:dyDescent="0.15">
      <c r="A3902" s="27"/>
      <c r="B3902" s="26"/>
      <c r="C3902" s="26"/>
      <c r="D3902" s="26"/>
      <c r="E3902" s="26"/>
    </row>
    <row r="3903" spans="1:5" x14ac:dyDescent="0.15">
      <c r="A3903" s="27"/>
      <c r="B3903" s="26"/>
      <c r="C3903" s="26"/>
      <c r="D3903" s="26"/>
      <c r="E3903" s="26"/>
    </row>
    <row r="3904" spans="1:5" x14ac:dyDescent="0.15">
      <c r="A3904" s="27"/>
      <c r="B3904" s="26"/>
      <c r="C3904" s="26"/>
      <c r="D3904" s="26"/>
      <c r="E3904" s="26"/>
    </row>
    <row r="3905" spans="1:5" x14ac:dyDescent="0.15">
      <c r="A3905" s="27"/>
      <c r="B3905" s="26"/>
      <c r="C3905" s="26"/>
      <c r="D3905" s="26"/>
      <c r="E3905" s="26"/>
    </row>
    <row r="3906" spans="1:5" x14ac:dyDescent="0.15">
      <c r="A3906" s="27"/>
      <c r="B3906" s="26"/>
      <c r="C3906" s="26"/>
      <c r="D3906" s="26"/>
      <c r="E3906" s="26"/>
    </row>
    <row r="3907" spans="1:5" x14ac:dyDescent="0.15">
      <c r="A3907" s="27"/>
      <c r="B3907" s="26"/>
      <c r="C3907" s="26"/>
      <c r="D3907" s="26"/>
      <c r="E3907" s="26"/>
    </row>
    <row r="3908" spans="1:5" x14ac:dyDescent="0.15">
      <c r="A3908" s="27"/>
      <c r="B3908" s="26"/>
      <c r="C3908" s="26"/>
      <c r="D3908" s="26"/>
      <c r="E3908" s="26"/>
    </row>
    <row r="3909" spans="1:5" x14ac:dyDescent="0.15">
      <c r="A3909" s="27"/>
      <c r="B3909" s="26"/>
      <c r="C3909" s="26"/>
      <c r="D3909" s="26"/>
      <c r="E3909" s="26"/>
    </row>
    <row r="3910" spans="1:5" x14ac:dyDescent="0.15">
      <c r="A3910" s="27"/>
      <c r="B3910" s="26"/>
      <c r="C3910" s="26"/>
      <c r="D3910" s="26"/>
      <c r="E3910" s="26"/>
    </row>
    <row r="3911" spans="1:5" x14ac:dyDescent="0.15">
      <c r="A3911" s="27"/>
      <c r="B3911" s="26"/>
      <c r="C3911" s="26"/>
      <c r="D3911" s="26"/>
      <c r="E3911" s="26"/>
    </row>
    <row r="3912" spans="1:5" x14ac:dyDescent="0.15">
      <c r="A3912" s="27"/>
      <c r="B3912" s="26"/>
      <c r="C3912" s="26"/>
      <c r="D3912" s="26"/>
      <c r="E3912" s="26"/>
    </row>
    <row r="3913" spans="1:5" x14ac:dyDescent="0.15">
      <c r="A3913" s="27"/>
      <c r="B3913" s="26"/>
      <c r="C3913" s="26"/>
      <c r="D3913" s="26"/>
      <c r="E3913" s="26"/>
    </row>
    <row r="3914" spans="1:5" x14ac:dyDescent="0.15">
      <c r="A3914" s="27"/>
      <c r="B3914" s="26"/>
      <c r="C3914" s="26"/>
      <c r="D3914" s="26"/>
      <c r="E3914" s="26"/>
    </row>
    <row r="3915" spans="1:5" x14ac:dyDescent="0.15">
      <c r="A3915" s="27"/>
      <c r="B3915" s="26"/>
      <c r="C3915" s="26"/>
      <c r="D3915" s="26"/>
      <c r="E3915" s="26"/>
    </row>
    <row r="3916" spans="1:5" x14ac:dyDescent="0.15">
      <c r="A3916" s="27"/>
      <c r="B3916" s="26"/>
      <c r="C3916" s="26"/>
      <c r="D3916" s="26"/>
      <c r="E3916" s="26"/>
    </row>
    <row r="3917" spans="1:5" x14ac:dyDescent="0.15">
      <c r="A3917" s="27"/>
      <c r="B3917" s="28"/>
      <c r="C3917" s="28"/>
      <c r="D3917" s="26"/>
      <c r="E3917" s="28"/>
    </row>
    <row r="3918" spans="1:5" x14ac:dyDescent="0.15">
      <c r="A3918" s="27"/>
      <c r="B3918" s="28"/>
      <c r="C3918" s="28"/>
      <c r="D3918" s="26"/>
      <c r="E3918" s="28"/>
    </row>
    <row r="3919" spans="1:5" x14ac:dyDescent="0.15">
      <c r="A3919" s="27"/>
      <c r="B3919" s="28"/>
      <c r="C3919" s="28"/>
      <c r="D3919" s="26"/>
      <c r="E3919" s="28"/>
    </row>
    <row r="3920" spans="1:5" x14ac:dyDescent="0.15">
      <c r="A3920" s="27"/>
      <c r="B3920" s="28"/>
      <c r="C3920" s="28"/>
      <c r="D3920" s="26"/>
      <c r="E3920" s="28"/>
    </row>
    <row r="3921" spans="1:5" x14ac:dyDescent="0.15">
      <c r="A3921" s="27"/>
      <c r="B3921" s="28"/>
      <c r="C3921" s="28"/>
      <c r="D3921" s="26"/>
      <c r="E3921" s="28"/>
    </row>
    <row r="3922" spans="1:5" x14ac:dyDescent="0.15">
      <c r="A3922" s="24"/>
      <c r="B3922" s="25"/>
      <c r="C3922" s="25"/>
      <c r="D3922" s="26"/>
      <c r="E3922" s="25"/>
    </row>
    <row r="3923" spans="1:5" x14ac:dyDescent="0.15">
      <c r="A3923" s="27"/>
      <c r="B3923" s="28"/>
      <c r="C3923" s="28"/>
      <c r="D3923" s="26"/>
      <c r="E3923" s="28"/>
    </row>
    <row r="3924" spans="1:5" x14ac:dyDescent="0.15">
      <c r="A3924" s="24"/>
      <c r="B3924" s="25"/>
      <c r="C3924" s="25"/>
      <c r="D3924" s="26"/>
      <c r="E3924" s="25"/>
    </row>
    <row r="3925" spans="1:5" x14ac:dyDescent="0.15">
      <c r="A3925" s="27"/>
      <c r="B3925" s="28"/>
      <c r="C3925" s="28"/>
      <c r="D3925" s="26"/>
      <c r="E3925" s="28"/>
    </row>
    <row r="3926" spans="1:5" x14ac:dyDescent="0.15">
      <c r="A3926" s="24"/>
      <c r="B3926" s="25"/>
      <c r="C3926" s="25"/>
      <c r="D3926" s="26"/>
      <c r="E3926" s="25"/>
    </row>
    <row r="3927" spans="1:5" x14ac:dyDescent="0.15">
      <c r="A3927" s="27"/>
      <c r="B3927" s="28"/>
      <c r="C3927" s="28"/>
      <c r="D3927" s="26"/>
      <c r="E3927" s="28"/>
    </row>
    <row r="3928" spans="1:5" x14ac:dyDescent="0.15">
      <c r="A3928" s="24"/>
      <c r="B3928" s="25"/>
      <c r="C3928" s="25"/>
      <c r="D3928" s="26"/>
      <c r="E3928" s="25"/>
    </row>
    <row r="3929" spans="1:5" x14ac:dyDescent="0.15">
      <c r="A3929" s="24"/>
      <c r="B3929" s="25"/>
      <c r="C3929" s="25"/>
      <c r="D3929" s="26"/>
      <c r="E3929" s="25"/>
    </row>
    <row r="3930" spans="1:5" x14ac:dyDescent="0.15">
      <c r="A3930" s="27"/>
      <c r="B3930" s="28"/>
      <c r="C3930" s="28"/>
      <c r="D3930" s="26"/>
      <c r="E3930" s="28"/>
    </row>
    <row r="3931" spans="1:5" x14ac:dyDescent="0.15">
      <c r="A3931" s="24"/>
      <c r="B3931" s="25"/>
      <c r="C3931" s="25"/>
      <c r="D3931" s="26"/>
      <c r="E3931" s="25"/>
    </row>
    <row r="3932" spans="1:5" x14ac:dyDescent="0.15">
      <c r="A3932" s="27"/>
      <c r="B3932" s="28"/>
      <c r="C3932" s="28"/>
      <c r="D3932" s="26"/>
      <c r="E3932" s="28"/>
    </row>
    <row r="3933" spans="1:5" x14ac:dyDescent="0.15">
      <c r="A3933" s="24"/>
      <c r="B3933" s="25"/>
      <c r="C3933" s="25"/>
      <c r="D3933" s="26"/>
      <c r="E3933" s="25"/>
    </row>
    <row r="3934" spans="1:5" x14ac:dyDescent="0.15">
      <c r="A3934" s="27"/>
      <c r="B3934" s="28"/>
      <c r="C3934" s="28"/>
      <c r="D3934" s="26"/>
      <c r="E3934" s="28"/>
    </row>
    <row r="3935" spans="1:5" x14ac:dyDescent="0.15">
      <c r="A3935" s="24"/>
      <c r="B3935" s="25"/>
      <c r="C3935" s="25"/>
      <c r="D3935" s="26"/>
      <c r="E3935" s="25"/>
    </row>
    <row r="3936" spans="1:5" x14ac:dyDescent="0.15">
      <c r="A3936" s="27"/>
      <c r="B3936" s="28"/>
      <c r="C3936" s="28"/>
      <c r="D3936" s="26"/>
      <c r="E3936" s="28"/>
    </row>
    <row r="3937" spans="1:5" x14ac:dyDescent="0.15">
      <c r="A3937" s="24"/>
      <c r="B3937" s="25"/>
      <c r="C3937" s="25"/>
      <c r="D3937" s="26"/>
      <c r="E3937" s="25"/>
    </row>
    <row r="3938" spans="1:5" x14ac:dyDescent="0.15">
      <c r="A3938" s="27"/>
      <c r="B3938" s="28"/>
      <c r="C3938" s="28"/>
      <c r="D3938" s="26"/>
      <c r="E3938" s="28"/>
    </row>
    <row r="3939" spans="1:5" x14ac:dyDescent="0.15">
      <c r="A3939" s="24"/>
      <c r="B3939" s="25"/>
      <c r="C3939" s="25"/>
      <c r="D3939" s="26"/>
      <c r="E3939" s="25"/>
    </row>
    <row r="3940" spans="1:5" x14ac:dyDescent="0.15">
      <c r="A3940" s="27"/>
      <c r="B3940" s="28"/>
      <c r="C3940" s="28"/>
      <c r="D3940" s="26"/>
      <c r="E3940" s="28"/>
    </row>
    <row r="3941" spans="1:5" x14ac:dyDescent="0.15">
      <c r="A3941" s="27"/>
      <c r="B3941" s="28"/>
      <c r="C3941" s="28"/>
      <c r="D3941" s="26"/>
      <c r="E3941" s="28"/>
    </row>
    <row r="3942" spans="1:5" x14ac:dyDescent="0.15">
      <c r="A3942" s="24"/>
      <c r="B3942" s="25"/>
      <c r="C3942" s="25"/>
      <c r="D3942" s="26"/>
      <c r="E3942" s="25"/>
    </row>
    <row r="3943" spans="1:5" x14ac:dyDescent="0.15">
      <c r="A3943" s="27"/>
      <c r="B3943" s="28"/>
      <c r="C3943" s="28"/>
      <c r="D3943" s="26"/>
      <c r="E3943" s="28"/>
    </row>
    <row r="3944" spans="1:5" x14ac:dyDescent="0.15">
      <c r="A3944" s="24"/>
      <c r="B3944" s="25"/>
      <c r="C3944" s="25"/>
      <c r="D3944" s="26"/>
      <c r="E3944" s="25"/>
    </row>
    <row r="3945" spans="1:5" x14ac:dyDescent="0.15">
      <c r="A3945" s="27"/>
      <c r="B3945" s="28"/>
      <c r="C3945" s="28"/>
      <c r="D3945" s="26"/>
      <c r="E3945" s="28"/>
    </row>
    <row r="3946" spans="1:5" x14ac:dyDescent="0.15">
      <c r="A3946" s="24"/>
      <c r="B3946" s="25"/>
      <c r="C3946" s="25"/>
      <c r="D3946" s="26"/>
      <c r="E3946" s="25"/>
    </row>
    <row r="3947" spans="1:5" x14ac:dyDescent="0.15">
      <c r="A3947" s="27"/>
      <c r="B3947" s="28"/>
      <c r="C3947" s="28"/>
      <c r="D3947" s="26"/>
      <c r="E3947" s="28"/>
    </row>
    <row r="3948" spans="1:5" x14ac:dyDescent="0.15">
      <c r="A3948" s="24"/>
      <c r="B3948" s="25"/>
      <c r="C3948" s="25"/>
      <c r="D3948" s="26"/>
      <c r="E3948" s="25"/>
    </row>
    <row r="3949" spans="1:5" x14ac:dyDescent="0.15">
      <c r="A3949" s="27"/>
      <c r="B3949" s="28"/>
      <c r="C3949" s="28"/>
      <c r="D3949" s="26"/>
      <c r="E3949" s="28"/>
    </row>
    <row r="3950" spans="1:5" x14ac:dyDescent="0.15">
      <c r="A3950" s="24"/>
      <c r="B3950" s="25"/>
      <c r="C3950" s="25"/>
      <c r="D3950" s="26"/>
      <c r="E3950" s="25"/>
    </row>
    <row r="3951" spans="1:5" x14ac:dyDescent="0.15">
      <c r="A3951" s="24"/>
      <c r="B3951" s="25"/>
      <c r="C3951" s="25"/>
      <c r="D3951" s="26"/>
      <c r="E3951" s="25"/>
    </row>
    <row r="3952" spans="1:5" x14ac:dyDescent="0.15">
      <c r="A3952" s="24"/>
      <c r="B3952" s="25"/>
      <c r="C3952" s="25"/>
      <c r="D3952" s="26"/>
      <c r="E3952" s="25"/>
    </row>
    <row r="3953" spans="1:5" x14ac:dyDescent="0.15">
      <c r="A3953" s="27"/>
      <c r="B3953" s="28"/>
      <c r="C3953" s="28"/>
      <c r="D3953" s="26"/>
      <c r="E3953" s="28"/>
    </row>
    <row r="3954" spans="1:5" x14ac:dyDescent="0.15">
      <c r="A3954" s="24"/>
      <c r="B3954" s="25"/>
      <c r="C3954" s="25"/>
      <c r="D3954" s="26"/>
      <c r="E3954" s="25"/>
    </row>
    <row r="3955" spans="1:5" x14ac:dyDescent="0.15">
      <c r="A3955" s="24"/>
      <c r="B3955" s="25"/>
      <c r="C3955" s="25"/>
      <c r="D3955" s="26"/>
      <c r="E3955" s="25"/>
    </row>
    <row r="3956" spans="1:5" x14ac:dyDescent="0.15">
      <c r="A3956" s="27"/>
      <c r="B3956" s="28"/>
      <c r="C3956" s="28"/>
      <c r="D3956" s="26"/>
      <c r="E3956" s="28"/>
    </row>
    <row r="3957" spans="1:5" x14ac:dyDescent="0.15">
      <c r="A3957" s="24"/>
      <c r="B3957" s="25"/>
      <c r="C3957" s="25"/>
      <c r="D3957" s="26"/>
      <c r="E3957" s="25"/>
    </row>
    <row r="3958" spans="1:5" x14ac:dyDescent="0.15">
      <c r="A3958" s="27"/>
      <c r="B3958" s="28"/>
      <c r="C3958" s="28"/>
      <c r="D3958" s="26"/>
      <c r="E3958" s="28"/>
    </row>
    <row r="3959" spans="1:5" x14ac:dyDescent="0.15">
      <c r="A3959" s="24"/>
      <c r="B3959" s="25"/>
      <c r="C3959" s="25"/>
      <c r="D3959" s="26"/>
      <c r="E3959" s="25"/>
    </row>
    <row r="3960" spans="1:5" x14ac:dyDescent="0.15">
      <c r="A3960" s="27"/>
      <c r="B3960" s="28"/>
      <c r="C3960" s="28"/>
      <c r="D3960" s="26"/>
      <c r="E3960" s="28"/>
    </row>
    <row r="3961" spans="1:5" x14ac:dyDescent="0.15">
      <c r="A3961" s="24"/>
      <c r="B3961" s="25"/>
      <c r="C3961" s="25"/>
      <c r="D3961" s="26"/>
      <c r="E3961" s="25"/>
    </row>
    <row r="3962" spans="1:5" x14ac:dyDescent="0.15">
      <c r="A3962" s="27"/>
      <c r="B3962" s="28"/>
      <c r="C3962" s="28"/>
      <c r="D3962" s="26"/>
      <c r="E3962" s="28"/>
    </row>
    <row r="3963" spans="1:5" x14ac:dyDescent="0.15">
      <c r="A3963" s="24"/>
      <c r="B3963" s="25"/>
      <c r="C3963" s="25"/>
      <c r="D3963" s="26"/>
      <c r="E3963" s="25"/>
    </row>
    <row r="3964" spans="1:5" x14ac:dyDescent="0.15">
      <c r="A3964" s="27"/>
      <c r="B3964" s="28"/>
      <c r="C3964" s="28"/>
      <c r="D3964" s="26"/>
      <c r="E3964" s="28"/>
    </row>
    <row r="3965" spans="1:5" x14ac:dyDescent="0.15">
      <c r="A3965" s="24"/>
      <c r="B3965" s="25"/>
      <c r="C3965" s="25"/>
      <c r="D3965" s="26"/>
      <c r="E3965" s="25"/>
    </row>
    <row r="3966" spans="1:5" x14ac:dyDescent="0.15">
      <c r="A3966" s="27"/>
      <c r="B3966" s="28"/>
      <c r="C3966" s="28"/>
      <c r="D3966" s="26"/>
      <c r="E3966" s="28"/>
    </row>
    <row r="3967" spans="1:5" x14ac:dyDescent="0.15">
      <c r="A3967" s="24"/>
      <c r="B3967" s="25"/>
      <c r="C3967" s="25"/>
      <c r="D3967" s="26"/>
      <c r="E3967" s="25"/>
    </row>
    <row r="3968" spans="1:5" x14ac:dyDescent="0.15">
      <c r="A3968" s="27"/>
      <c r="B3968" s="28"/>
      <c r="C3968" s="28"/>
      <c r="D3968" s="26"/>
      <c r="E3968" s="28"/>
    </row>
    <row r="3969" spans="1:5" x14ac:dyDescent="0.15">
      <c r="A3969" s="24"/>
      <c r="B3969" s="25"/>
      <c r="C3969" s="25"/>
      <c r="D3969" s="26"/>
      <c r="E3969" s="25"/>
    </row>
    <row r="3970" spans="1:5" x14ac:dyDescent="0.15">
      <c r="A3970" s="24"/>
      <c r="B3970" s="25"/>
      <c r="C3970" s="25"/>
      <c r="D3970" s="26"/>
      <c r="E3970" s="25"/>
    </row>
    <row r="3971" spans="1:5" x14ac:dyDescent="0.15">
      <c r="A3971" s="27"/>
      <c r="B3971" s="28"/>
      <c r="C3971" s="28"/>
      <c r="D3971" s="26"/>
      <c r="E3971" s="28"/>
    </row>
    <row r="3972" spans="1:5" x14ac:dyDescent="0.15">
      <c r="A3972" s="24"/>
      <c r="B3972" s="25"/>
      <c r="C3972" s="25"/>
      <c r="D3972" s="26"/>
      <c r="E3972" s="25"/>
    </row>
    <row r="3973" spans="1:5" x14ac:dyDescent="0.15">
      <c r="A3973" s="27"/>
      <c r="B3973" s="28"/>
      <c r="C3973" s="28"/>
      <c r="D3973" s="26"/>
      <c r="E3973" s="28"/>
    </row>
    <row r="3974" spans="1:5" x14ac:dyDescent="0.15">
      <c r="A3974" s="24"/>
      <c r="B3974" s="25"/>
      <c r="C3974" s="25"/>
      <c r="D3974" s="26"/>
      <c r="E3974" s="25"/>
    </row>
    <row r="3975" spans="1:5" x14ac:dyDescent="0.15">
      <c r="A3975" s="24"/>
      <c r="B3975" s="25"/>
      <c r="C3975" s="25"/>
      <c r="D3975" s="26"/>
      <c r="E3975" s="25"/>
    </row>
    <row r="3976" spans="1:5" x14ac:dyDescent="0.15">
      <c r="A3976" s="24"/>
      <c r="B3976" s="25"/>
      <c r="C3976" s="25"/>
      <c r="D3976" s="26"/>
      <c r="E3976" s="25"/>
    </row>
    <row r="3977" spans="1:5" x14ac:dyDescent="0.15">
      <c r="A3977" s="27"/>
      <c r="B3977" s="28"/>
      <c r="C3977" s="28"/>
      <c r="D3977" s="26"/>
      <c r="E3977" s="28"/>
    </row>
    <row r="3978" spans="1:5" x14ac:dyDescent="0.15">
      <c r="A3978" s="24"/>
      <c r="B3978" s="25"/>
      <c r="C3978" s="25"/>
      <c r="D3978" s="26"/>
      <c r="E3978" s="25"/>
    </row>
    <row r="3979" spans="1:5" x14ac:dyDescent="0.15">
      <c r="A3979" s="24"/>
      <c r="B3979" s="25"/>
      <c r="C3979" s="25"/>
      <c r="D3979" s="26"/>
      <c r="E3979" s="25"/>
    </row>
    <row r="3980" spans="1:5" x14ac:dyDescent="0.15">
      <c r="A3980" s="27"/>
      <c r="B3980" s="28"/>
      <c r="C3980" s="28"/>
      <c r="D3980" s="26"/>
      <c r="E3980" s="28"/>
    </row>
    <row r="3981" spans="1:5" x14ac:dyDescent="0.15">
      <c r="A3981" s="24"/>
      <c r="B3981" s="25"/>
      <c r="C3981" s="25"/>
      <c r="D3981" s="26"/>
      <c r="E3981" s="25"/>
    </row>
    <row r="3982" spans="1:5" x14ac:dyDescent="0.15">
      <c r="A3982" s="27"/>
      <c r="B3982" s="28"/>
      <c r="C3982" s="28"/>
      <c r="D3982" s="26"/>
      <c r="E3982" s="28"/>
    </row>
    <row r="3983" spans="1:5" x14ac:dyDescent="0.15">
      <c r="A3983" s="24"/>
      <c r="B3983" s="25"/>
      <c r="C3983" s="25"/>
      <c r="D3983" s="26"/>
      <c r="E3983" s="25"/>
    </row>
    <row r="3984" spans="1:5" x14ac:dyDescent="0.15">
      <c r="A3984" s="27"/>
      <c r="B3984" s="28"/>
      <c r="C3984" s="28"/>
      <c r="D3984" s="26"/>
      <c r="E3984" s="28"/>
    </row>
    <row r="3985" spans="1:5" x14ac:dyDescent="0.15">
      <c r="A3985" s="24"/>
      <c r="B3985" s="25"/>
      <c r="C3985" s="25"/>
      <c r="D3985" s="26"/>
      <c r="E3985" s="25"/>
    </row>
    <row r="3986" spans="1:5" x14ac:dyDescent="0.15">
      <c r="A3986" s="24"/>
      <c r="B3986" s="25"/>
      <c r="C3986" s="25"/>
      <c r="D3986" s="26"/>
      <c r="E3986" s="25"/>
    </row>
    <row r="3987" spans="1:5" x14ac:dyDescent="0.15">
      <c r="A3987" s="24"/>
      <c r="B3987" s="25"/>
      <c r="C3987" s="25"/>
      <c r="D3987" s="26"/>
      <c r="E3987" s="25"/>
    </row>
    <row r="3988" spans="1:5" x14ac:dyDescent="0.15">
      <c r="A3988" s="24"/>
      <c r="B3988" s="25"/>
      <c r="C3988" s="25"/>
      <c r="D3988" s="26"/>
      <c r="E3988" s="25"/>
    </row>
    <row r="3989" spans="1:5" x14ac:dyDescent="0.15">
      <c r="A3989" s="27"/>
      <c r="B3989" s="28"/>
      <c r="C3989" s="28"/>
      <c r="D3989" s="26"/>
      <c r="E3989" s="28"/>
    </row>
    <row r="3990" spans="1:5" x14ac:dyDescent="0.15">
      <c r="A3990" s="24"/>
      <c r="B3990" s="25"/>
      <c r="C3990" s="25"/>
      <c r="D3990" s="26"/>
      <c r="E3990" s="25"/>
    </row>
    <row r="3991" spans="1:5" x14ac:dyDescent="0.15">
      <c r="A3991" s="24"/>
      <c r="B3991" s="25"/>
      <c r="C3991" s="25"/>
      <c r="D3991" s="26"/>
      <c r="E3991" s="25"/>
    </row>
    <row r="3992" spans="1:5" x14ac:dyDescent="0.15">
      <c r="A3992" s="24"/>
      <c r="B3992" s="25"/>
      <c r="C3992" s="25"/>
      <c r="D3992" s="26"/>
      <c r="E3992" s="25"/>
    </row>
    <row r="3993" spans="1:5" x14ac:dyDescent="0.15">
      <c r="A3993" s="24"/>
      <c r="B3993" s="25"/>
      <c r="C3993" s="25"/>
      <c r="D3993" s="26"/>
      <c r="E3993" s="25"/>
    </row>
    <row r="3994" spans="1:5" x14ac:dyDescent="0.15">
      <c r="A3994" s="27"/>
      <c r="B3994" s="28"/>
      <c r="C3994" s="28"/>
      <c r="D3994" s="26"/>
      <c r="E3994" s="28"/>
    </row>
    <row r="3995" spans="1:5" x14ac:dyDescent="0.15">
      <c r="A3995" s="24"/>
      <c r="B3995" s="25"/>
      <c r="C3995" s="25"/>
      <c r="D3995" s="26"/>
      <c r="E3995" s="25"/>
    </row>
    <row r="3996" spans="1:5" x14ac:dyDescent="0.15">
      <c r="A3996" s="24"/>
      <c r="B3996" s="25"/>
      <c r="C3996" s="25"/>
      <c r="D3996" s="26"/>
      <c r="E3996" s="25"/>
    </row>
    <row r="3997" spans="1:5" x14ac:dyDescent="0.15">
      <c r="A3997" s="24"/>
      <c r="B3997" s="25"/>
      <c r="C3997" s="25"/>
      <c r="D3997" s="26"/>
      <c r="E3997" s="25"/>
    </row>
    <row r="3998" spans="1:5" x14ac:dyDescent="0.15">
      <c r="A3998" s="24"/>
      <c r="B3998" s="25"/>
      <c r="C3998" s="25"/>
      <c r="D3998" s="26"/>
      <c r="E3998" s="25"/>
    </row>
    <row r="3999" spans="1:5" x14ac:dyDescent="0.15">
      <c r="A3999" s="24"/>
      <c r="B3999" s="25"/>
      <c r="C3999" s="25"/>
      <c r="D3999" s="26"/>
      <c r="E3999" s="25"/>
    </row>
    <row r="4000" spans="1:5" x14ac:dyDescent="0.15">
      <c r="A4000" s="24"/>
      <c r="B4000" s="25"/>
      <c r="C4000" s="25"/>
      <c r="D4000" s="26"/>
      <c r="E4000" s="25"/>
    </row>
    <row r="4001" spans="1:5" x14ac:dyDescent="0.15">
      <c r="A4001" s="27"/>
      <c r="B4001" s="28"/>
      <c r="C4001" s="28"/>
      <c r="D4001" s="26"/>
      <c r="E4001" s="28"/>
    </row>
    <row r="4002" spans="1:5" x14ac:dyDescent="0.15">
      <c r="A4002" s="24"/>
      <c r="B4002" s="25"/>
      <c r="C4002" s="25"/>
      <c r="D4002" s="26"/>
      <c r="E4002" s="25"/>
    </row>
    <row r="4003" spans="1:5" x14ac:dyDescent="0.15">
      <c r="A4003" s="27"/>
      <c r="B4003" s="28"/>
      <c r="C4003" s="28"/>
      <c r="D4003" s="26"/>
      <c r="E4003" s="28"/>
    </row>
    <row r="4004" spans="1:5" x14ac:dyDescent="0.15">
      <c r="A4004" s="24"/>
      <c r="B4004" s="25"/>
      <c r="C4004" s="25"/>
      <c r="D4004" s="26"/>
      <c r="E4004" s="25"/>
    </row>
    <row r="4005" spans="1:5" x14ac:dyDescent="0.15">
      <c r="A4005" s="24"/>
      <c r="B4005" s="25"/>
      <c r="C4005" s="25"/>
      <c r="D4005" s="26"/>
      <c r="E4005" s="25"/>
    </row>
    <row r="4006" spans="1:5" x14ac:dyDescent="0.15">
      <c r="A4006" s="27"/>
      <c r="B4006" s="28"/>
      <c r="C4006" s="28"/>
      <c r="D4006" s="26"/>
      <c r="E4006" s="28"/>
    </row>
    <row r="4007" spans="1:5" x14ac:dyDescent="0.15">
      <c r="A4007" s="24"/>
      <c r="B4007" s="25"/>
      <c r="C4007" s="25"/>
      <c r="D4007" s="26"/>
      <c r="E4007" s="25"/>
    </row>
    <row r="4008" spans="1:5" x14ac:dyDescent="0.15">
      <c r="A4008" s="24"/>
      <c r="B4008" s="25"/>
      <c r="C4008" s="25"/>
      <c r="D4008" s="26"/>
      <c r="E4008" s="25"/>
    </row>
    <row r="4009" spans="1:5" x14ac:dyDescent="0.15">
      <c r="A4009" s="24"/>
      <c r="B4009" s="25"/>
      <c r="C4009" s="25"/>
      <c r="D4009" s="26"/>
      <c r="E4009" s="25"/>
    </row>
    <row r="4010" spans="1:5" x14ac:dyDescent="0.15">
      <c r="A4010" s="24"/>
      <c r="B4010" s="25"/>
      <c r="C4010" s="25"/>
      <c r="D4010" s="26"/>
      <c r="E4010" s="25"/>
    </row>
    <row r="4011" spans="1:5" x14ac:dyDescent="0.15">
      <c r="A4011" s="24"/>
      <c r="B4011" s="25"/>
      <c r="C4011" s="25"/>
      <c r="D4011" s="26"/>
      <c r="E4011" s="25"/>
    </row>
    <row r="4012" spans="1:5" x14ac:dyDescent="0.15">
      <c r="A4012" s="27"/>
      <c r="B4012" s="28"/>
      <c r="C4012" s="28"/>
      <c r="D4012" s="26"/>
      <c r="E4012" s="28"/>
    </row>
    <row r="4013" spans="1:5" x14ac:dyDescent="0.15">
      <c r="A4013" s="24"/>
      <c r="B4013" s="25"/>
      <c r="C4013" s="25"/>
      <c r="D4013" s="26"/>
      <c r="E4013" s="25"/>
    </row>
    <row r="4014" spans="1:5" x14ac:dyDescent="0.15">
      <c r="A4014" s="24"/>
      <c r="B4014" s="25"/>
      <c r="C4014" s="25"/>
      <c r="D4014" s="26"/>
      <c r="E4014" s="25"/>
    </row>
    <row r="4015" spans="1:5" x14ac:dyDescent="0.15">
      <c r="A4015" s="27"/>
      <c r="B4015" s="28"/>
      <c r="C4015" s="28"/>
      <c r="D4015" s="26"/>
      <c r="E4015" s="28"/>
    </row>
    <row r="4016" spans="1:5" x14ac:dyDescent="0.15">
      <c r="A4016" s="24"/>
      <c r="B4016" s="25"/>
      <c r="C4016" s="25"/>
      <c r="D4016" s="26"/>
      <c r="E4016" s="25"/>
    </row>
    <row r="4017" spans="1:5" x14ac:dyDescent="0.15">
      <c r="A4017" s="24"/>
      <c r="B4017" s="25"/>
      <c r="C4017" s="25"/>
      <c r="D4017" s="26"/>
      <c r="E4017" s="25"/>
    </row>
    <row r="4018" spans="1:5" x14ac:dyDescent="0.15">
      <c r="A4018" s="27"/>
      <c r="B4018" s="28"/>
      <c r="C4018" s="28"/>
      <c r="D4018" s="26"/>
      <c r="E4018" s="28"/>
    </row>
    <row r="4019" spans="1:5" x14ac:dyDescent="0.15">
      <c r="A4019" s="24"/>
      <c r="B4019" s="25"/>
      <c r="C4019" s="25"/>
      <c r="D4019" s="26"/>
      <c r="E4019" s="25"/>
    </row>
    <row r="4020" spans="1:5" x14ac:dyDescent="0.15">
      <c r="A4020" s="24"/>
      <c r="B4020" s="25"/>
      <c r="C4020" s="25"/>
      <c r="D4020" s="26"/>
      <c r="E4020" s="25"/>
    </row>
    <row r="4021" spans="1:5" x14ac:dyDescent="0.15">
      <c r="A4021" s="27"/>
      <c r="B4021" s="28"/>
      <c r="C4021" s="28"/>
      <c r="D4021" s="26"/>
      <c r="E4021" s="28"/>
    </row>
    <row r="4022" spans="1:5" x14ac:dyDescent="0.15">
      <c r="A4022" s="24"/>
      <c r="B4022" s="25"/>
      <c r="C4022" s="25"/>
      <c r="D4022" s="26"/>
      <c r="E4022" s="25"/>
    </row>
    <row r="4023" spans="1:5" x14ac:dyDescent="0.15">
      <c r="A4023" s="24"/>
      <c r="B4023" s="25"/>
      <c r="C4023" s="25"/>
      <c r="D4023" s="26"/>
      <c r="E4023" s="25"/>
    </row>
    <row r="4024" spans="1:5" x14ac:dyDescent="0.15">
      <c r="A4024" s="27"/>
      <c r="B4024" s="28"/>
      <c r="C4024" s="28"/>
      <c r="D4024" s="26"/>
      <c r="E4024" s="28"/>
    </row>
    <row r="4025" spans="1:5" x14ac:dyDescent="0.15">
      <c r="A4025" s="24"/>
      <c r="B4025" s="25"/>
      <c r="C4025" s="25"/>
      <c r="D4025" s="26"/>
      <c r="E4025" s="25"/>
    </row>
    <row r="4026" spans="1:5" x14ac:dyDescent="0.15">
      <c r="A4026" s="24"/>
      <c r="B4026" s="25"/>
      <c r="C4026" s="25"/>
      <c r="D4026" s="26"/>
      <c r="E4026" s="25"/>
    </row>
    <row r="4027" spans="1:5" x14ac:dyDescent="0.15">
      <c r="A4027" s="27"/>
      <c r="B4027" s="28"/>
      <c r="C4027" s="28"/>
      <c r="D4027" s="26"/>
      <c r="E4027" s="28"/>
    </row>
    <row r="4028" spans="1:5" x14ac:dyDescent="0.15">
      <c r="A4028" s="24"/>
      <c r="B4028" s="25"/>
      <c r="C4028" s="25"/>
      <c r="D4028" s="26"/>
      <c r="E4028" s="25"/>
    </row>
    <row r="4029" spans="1:5" x14ac:dyDescent="0.15">
      <c r="A4029" s="24"/>
      <c r="B4029" s="25"/>
      <c r="C4029" s="25"/>
      <c r="D4029" s="26"/>
      <c r="E4029" s="25"/>
    </row>
    <row r="4030" spans="1:5" x14ac:dyDescent="0.15">
      <c r="A4030" s="24"/>
      <c r="B4030" s="25"/>
      <c r="C4030" s="25"/>
      <c r="D4030" s="26"/>
      <c r="E4030" s="25"/>
    </row>
    <row r="4031" spans="1:5" x14ac:dyDescent="0.15">
      <c r="A4031" s="27"/>
      <c r="B4031" s="28"/>
      <c r="C4031" s="28"/>
      <c r="D4031" s="26"/>
      <c r="E4031" s="28"/>
    </row>
    <row r="4032" spans="1:5" x14ac:dyDescent="0.15">
      <c r="A4032" s="24"/>
      <c r="B4032" s="25"/>
      <c r="C4032" s="25"/>
      <c r="D4032" s="26"/>
      <c r="E4032" s="25"/>
    </row>
    <row r="4033" spans="1:5" x14ac:dyDescent="0.15">
      <c r="A4033" s="24"/>
      <c r="B4033" s="25"/>
      <c r="C4033" s="25"/>
      <c r="D4033" s="26"/>
      <c r="E4033" s="25"/>
    </row>
    <row r="4034" spans="1:5" x14ac:dyDescent="0.15">
      <c r="A4034" s="24"/>
      <c r="B4034" s="25"/>
      <c r="C4034" s="25"/>
      <c r="D4034" s="26"/>
      <c r="E4034" s="25"/>
    </row>
    <row r="4035" spans="1:5" x14ac:dyDescent="0.15">
      <c r="A4035" s="27"/>
      <c r="B4035" s="28"/>
      <c r="C4035" s="28"/>
      <c r="D4035" s="26"/>
      <c r="E4035" s="28"/>
    </row>
    <row r="4036" spans="1:5" x14ac:dyDescent="0.15">
      <c r="A4036" s="24"/>
      <c r="B4036" s="25"/>
      <c r="C4036" s="25"/>
      <c r="D4036" s="26"/>
      <c r="E4036" s="25"/>
    </row>
    <row r="4037" spans="1:5" x14ac:dyDescent="0.15">
      <c r="A4037" s="24"/>
      <c r="B4037" s="25"/>
      <c r="C4037" s="25"/>
      <c r="D4037" s="26"/>
      <c r="E4037" s="25"/>
    </row>
    <row r="4038" spans="1:5" x14ac:dyDescent="0.15">
      <c r="A4038" s="24"/>
      <c r="B4038" s="25"/>
      <c r="C4038" s="25"/>
      <c r="D4038" s="26"/>
      <c r="E4038" s="25"/>
    </row>
    <row r="4039" spans="1:5" x14ac:dyDescent="0.15">
      <c r="A4039" s="24"/>
      <c r="B4039" s="25"/>
      <c r="C4039" s="25"/>
      <c r="D4039" s="26"/>
      <c r="E4039" s="25"/>
    </row>
    <row r="4040" spans="1:5" x14ac:dyDescent="0.15">
      <c r="A4040" s="27"/>
      <c r="B4040" s="28"/>
      <c r="C4040" s="28"/>
      <c r="D4040" s="26"/>
      <c r="E4040" s="28"/>
    </row>
    <row r="4041" spans="1:5" x14ac:dyDescent="0.15">
      <c r="A4041" s="24"/>
      <c r="B4041" s="25"/>
      <c r="C4041" s="25"/>
      <c r="D4041" s="26"/>
      <c r="E4041" s="25"/>
    </row>
    <row r="4042" spans="1:5" x14ac:dyDescent="0.15">
      <c r="A4042" s="27"/>
      <c r="B4042" s="28"/>
      <c r="C4042" s="28"/>
      <c r="D4042" s="26"/>
      <c r="E4042" s="28"/>
    </row>
    <row r="4043" spans="1:5" x14ac:dyDescent="0.15">
      <c r="A4043" s="24"/>
      <c r="B4043" s="25"/>
      <c r="C4043" s="25"/>
      <c r="D4043" s="26"/>
      <c r="E4043" s="25"/>
    </row>
    <row r="4044" spans="1:5" x14ac:dyDescent="0.15">
      <c r="A4044" s="27"/>
      <c r="B4044" s="28"/>
      <c r="C4044" s="28"/>
      <c r="D4044" s="26"/>
      <c r="E4044" s="28"/>
    </row>
    <row r="4045" spans="1:5" x14ac:dyDescent="0.15">
      <c r="A4045" s="24"/>
      <c r="B4045" s="25"/>
      <c r="C4045" s="25"/>
      <c r="D4045" s="26"/>
      <c r="E4045" s="25"/>
    </row>
    <row r="4046" spans="1:5" x14ac:dyDescent="0.15">
      <c r="A4046" s="27"/>
      <c r="B4046" s="28"/>
      <c r="C4046" s="28"/>
      <c r="D4046" s="26"/>
      <c r="E4046" s="28"/>
    </row>
    <row r="4047" spans="1:5" x14ac:dyDescent="0.15">
      <c r="A4047" s="24"/>
      <c r="B4047" s="25"/>
      <c r="C4047" s="25"/>
      <c r="D4047" s="26"/>
      <c r="E4047" s="25"/>
    </row>
    <row r="4048" spans="1:5" x14ac:dyDescent="0.15">
      <c r="A4048" s="24"/>
      <c r="B4048" s="25"/>
      <c r="C4048" s="25"/>
      <c r="D4048" s="26"/>
      <c r="E4048" s="25"/>
    </row>
    <row r="4049" spans="1:5" x14ac:dyDescent="0.15">
      <c r="A4049" s="24"/>
      <c r="B4049" s="25"/>
      <c r="C4049" s="25"/>
      <c r="D4049" s="26"/>
      <c r="E4049" s="25"/>
    </row>
    <row r="4050" spans="1:5" x14ac:dyDescent="0.15">
      <c r="A4050" s="27"/>
      <c r="B4050" s="28"/>
      <c r="C4050" s="28"/>
      <c r="D4050" s="26"/>
      <c r="E4050" s="28"/>
    </row>
    <row r="4051" spans="1:5" x14ac:dyDescent="0.15">
      <c r="A4051" s="24"/>
      <c r="B4051" s="25"/>
      <c r="C4051" s="25"/>
      <c r="D4051" s="26"/>
      <c r="E4051" s="25"/>
    </row>
    <row r="4052" spans="1:5" x14ac:dyDescent="0.15">
      <c r="A4052" s="27"/>
      <c r="B4052" s="28"/>
      <c r="C4052" s="28"/>
      <c r="D4052" s="26"/>
      <c r="E4052" s="28"/>
    </row>
    <row r="4053" spans="1:5" x14ac:dyDescent="0.15">
      <c r="A4053" s="24"/>
      <c r="B4053" s="25"/>
      <c r="C4053" s="25"/>
      <c r="D4053" s="26"/>
      <c r="E4053" s="25"/>
    </row>
    <row r="4054" spans="1:5" x14ac:dyDescent="0.15">
      <c r="A4054" s="24"/>
      <c r="B4054" s="25"/>
      <c r="C4054" s="25"/>
      <c r="D4054" s="26"/>
      <c r="E4054" s="25"/>
    </row>
    <row r="4055" spans="1:5" x14ac:dyDescent="0.15">
      <c r="A4055" s="27"/>
      <c r="B4055" s="28"/>
      <c r="C4055" s="28"/>
      <c r="D4055" s="26"/>
      <c r="E4055" s="28"/>
    </row>
    <row r="4056" spans="1:5" x14ac:dyDescent="0.15">
      <c r="A4056" s="24"/>
      <c r="B4056" s="25"/>
      <c r="C4056" s="25"/>
      <c r="D4056" s="26"/>
      <c r="E4056" s="25"/>
    </row>
    <row r="4057" spans="1:5" x14ac:dyDescent="0.15">
      <c r="A4057" s="24"/>
      <c r="B4057" s="25"/>
      <c r="C4057" s="25"/>
      <c r="D4057" s="26"/>
      <c r="E4057" s="25"/>
    </row>
    <row r="4058" spans="1:5" x14ac:dyDescent="0.15">
      <c r="A4058" s="27"/>
      <c r="B4058" s="28"/>
      <c r="C4058" s="28"/>
      <c r="D4058" s="26"/>
      <c r="E4058" s="28"/>
    </row>
    <row r="4059" spans="1:5" x14ac:dyDescent="0.15">
      <c r="A4059" s="24"/>
      <c r="B4059" s="25"/>
      <c r="C4059" s="25"/>
      <c r="D4059" s="26"/>
      <c r="E4059" s="25"/>
    </row>
    <row r="4060" spans="1:5" x14ac:dyDescent="0.15">
      <c r="A4060" s="24"/>
      <c r="B4060" s="25"/>
      <c r="C4060" s="25"/>
      <c r="D4060" s="26"/>
      <c r="E4060" s="25"/>
    </row>
    <row r="4061" spans="1:5" x14ac:dyDescent="0.15">
      <c r="A4061" s="24"/>
      <c r="B4061" s="25"/>
      <c r="C4061" s="25"/>
      <c r="D4061" s="26"/>
      <c r="E4061" s="25"/>
    </row>
    <row r="4062" spans="1:5" x14ac:dyDescent="0.15">
      <c r="A4062" s="27"/>
      <c r="B4062" s="28"/>
      <c r="C4062" s="28"/>
      <c r="D4062" s="26"/>
      <c r="E4062" s="28"/>
    </row>
    <row r="4063" spans="1:5" x14ac:dyDescent="0.15">
      <c r="A4063" s="24"/>
      <c r="B4063" s="25"/>
      <c r="C4063" s="25"/>
      <c r="D4063" s="26"/>
      <c r="E4063" s="25"/>
    </row>
    <row r="4064" spans="1:5" x14ac:dyDescent="0.15">
      <c r="A4064" s="24"/>
      <c r="B4064" s="25"/>
      <c r="C4064" s="25"/>
      <c r="D4064" s="26"/>
      <c r="E4064" s="25"/>
    </row>
    <row r="4065" spans="1:5" x14ac:dyDescent="0.15">
      <c r="A4065" s="27"/>
      <c r="B4065" s="28"/>
      <c r="C4065" s="28"/>
      <c r="D4065" s="26"/>
      <c r="E4065" s="28"/>
    </row>
    <row r="4066" spans="1:5" x14ac:dyDescent="0.15">
      <c r="A4066" s="24"/>
      <c r="B4066" s="25"/>
      <c r="C4066" s="25"/>
      <c r="D4066" s="26"/>
      <c r="E4066" s="25"/>
    </row>
    <row r="4067" spans="1:5" x14ac:dyDescent="0.15">
      <c r="A4067" s="27"/>
      <c r="B4067" s="28"/>
      <c r="C4067" s="28"/>
      <c r="D4067" s="26"/>
      <c r="E4067" s="28"/>
    </row>
    <row r="4068" spans="1:5" x14ac:dyDescent="0.15">
      <c r="A4068" s="24"/>
      <c r="B4068" s="25"/>
      <c r="C4068" s="25"/>
      <c r="D4068" s="26"/>
      <c r="E4068" s="25"/>
    </row>
    <row r="4069" spans="1:5" x14ac:dyDescent="0.15">
      <c r="A4069" s="27"/>
      <c r="B4069" s="28"/>
      <c r="C4069" s="28"/>
      <c r="D4069" s="26"/>
      <c r="E4069" s="28"/>
    </row>
    <row r="4070" spans="1:5" x14ac:dyDescent="0.15">
      <c r="A4070" s="24"/>
      <c r="B4070" s="25"/>
      <c r="C4070" s="25"/>
      <c r="D4070" s="26"/>
      <c r="E4070" s="25"/>
    </row>
    <row r="4071" spans="1:5" x14ac:dyDescent="0.15">
      <c r="A4071" s="27"/>
      <c r="B4071" s="28"/>
      <c r="C4071" s="28"/>
      <c r="D4071" s="26"/>
      <c r="E4071" s="28"/>
    </row>
    <row r="4072" spans="1:5" x14ac:dyDescent="0.15">
      <c r="A4072" s="24"/>
      <c r="B4072" s="25"/>
      <c r="C4072" s="25"/>
      <c r="D4072" s="26"/>
      <c r="E4072" s="25"/>
    </row>
    <row r="4073" spans="1:5" x14ac:dyDescent="0.15">
      <c r="A4073" s="27"/>
      <c r="B4073" s="28"/>
      <c r="C4073" s="28"/>
      <c r="D4073" s="26"/>
      <c r="E4073" s="28"/>
    </row>
    <row r="4074" spans="1:5" x14ac:dyDescent="0.15">
      <c r="A4074" s="24"/>
      <c r="B4074" s="25"/>
      <c r="C4074" s="25"/>
      <c r="D4074" s="26"/>
      <c r="E4074" s="25"/>
    </row>
    <row r="4075" spans="1:5" x14ac:dyDescent="0.15">
      <c r="A4075" s="24"/>
      <c r="B4075" s="25"/>
      <c r="C4075" s="25"/>
      <c r="D4075" s="26"/>
      <c r="E4075" s="25"/>
    </row>
    <row r="4076" spans="1:5" x14ac:dyDescent="0.15">
      <c r="A4076" s="27"/>
      <c r="B4076" s="28"/>
      <c r="C4076" s="28"/>
      <c r="D4076" s="26"/>
      <c r="E4076" s="28"/>
    </row>
    <row r="4077" spans="1:5" x14ac:dyDescent="0.15">
      <c r="A4077" s="24"/>
      <c r="B4077" s="25"/>
      <c r="C4077" s="25"/>
      <c r="D4077" s="26"/>
      <c r="E4077" s="25"/>
    </row>
    <row r="4078" spans="1:5" x14ac:dyDescent="0.15">
      <c r="A4078" s="24"/>
      <c r="B4078" s="25"/>
      <c r="C4078" s="25"/>
      <c r="D4078" s="26"/>
      <c r="E4078" s="25"/>
    </row>
    <row r="4079" spans="1:5" x14ac:dyDescent="0.15">
      <c r="A4079" s="24"/>
      <c r="B4079" s="25"/>
      <c r="C4079" s="25"/>
      <c r="D4079" s="26"/>
      <c r="E4079" s="25"/>
    </row>
    <row r="4080" spans="1:5" x14ac:dyDescent="0.15">
      <c r="A4080" s="24"/>
      <c r="B4080" s="25"/>
      <c r="C4080" s="25"/>
      <c r="D4080" s="26"/>
      <c r="E4080" s="25"/>
    </row>
    <row r="4081" spans="1:5" x14ac:dyDescent="0.15">
      <c r="A4081" s="24"/>
      <c r="B4081" s="25"/>
      <c r="C4081" s="25"/>
      <c r="D4081" s="26"/>
      <c r="E4081" s="25"/>
    </row>
    <row r="4082" spans="1:5" x14ac:dyDescent="0.15">
      <c r="A4082" s="24"/>
      <c r="B4082" s="25"/>
      <c r="C4082" s="25"/>
      <c r="D4082" s="26"/>
      <c r="E4082" s="25"/>
    </row>
    <row r="4083" spans="1:5" x14ac:dyDescent="0.15">
      <c r="A4083" s="24"/>
      <c r="B4083" s="25"/>
      <c r="C4083" s="25"/>
      <c r="D4083" s="26"/>
      <c r="E4083" s="25"/>
    </row>
    <row r="4084" spans="1:5" x14ac:dyDescent="0.15">
      <c r="A4084" s="24"/>
      <c r="B4084" s="25"/>
      <c r="C4084" s="25"/>
      <c r="D4084" s="26"/>
      <c r="E4084" s="25"/>
    </row>
    <row r="4085" spans="1:5" x14ac:dyDescent="0.15">
      <c r="A4085" s="27"/>
      <c r="B4085" s="28"/>
      <c r="C4085" s="28"/>
      <c r="D4085" s="26"/>
      <c r="E4085" s="28"/>
    </row>
    <row r="4086" spans="1:5" x14ac:dyDescent="0.15">
      <c r="A4086" s="24"/>
      <c r="B4086" s="25"/>
      <c r="C4086" s="25"/>
      <c r="D4086" s="26"/>
      <c r="E4086" s="25"/>
    </row>
    <row r="4087" spans="1:5" x14ac:dyDescent="0.15">
      <c r="A4087" s="27"/>
      <c r="B4087" s="28"/>
      <c r="C4087" s="28"/>
      <c r="D4087" s="26"/>
      <c r="E4087" s="28"/>
    </row>
    <row r="4088" spans="1:5" x14ac:dyDescent="0.15">
      <c r="A4088" s="27"/>
      <c r="B4088" s="28"/>
      <c r="C4088" s="28"/>
      <c r="D4088" s="26"/>
      <c r="E4088" s="28"/>
    </row>
    <row r="4089" spans="1:5" x14ac:dyDescent="0.15">
      <c r="A4089" s="24"/>
      <c r="B4089" s="25"/>
      <c r="C4089" s="25"/>
      <c r="D4089" s="26"/>
      <c r="E4089" s="25"/>
    </row>
    <row r="4090" spans="1:5" x14ac:dyDescent="0.15">
      <c r="A4090" s="24"/>
      <c r="B4090" s="25"/>
      <c r="C4090" s="25"/>
      <c r="D4090" s="26"/>
      <c r="E4090" s="25"/>
    </row>
    <row r="4091" spans="1:5" x14ac:dyDescent="0.15">
      <c r="A4091" s="24"/>
      <c r="B4091" s="25"/>
      <c r="C4091" s="25"/>
      <c r="D4091" s="26"/>
      <c r="E4091" s="25"/>
    </row>
    <row r="4092" spans="1:5" x14ac:dyDescent="0.15">
      <c r="A4092" s="24"/>
      <c r="B4092" s="25"/>
      <c r="C4092" s="25"/>
      <c r="D4092" s="26"/>
      <c r="E4092" s="25"/>
    </row>
    <row r="4093" spans="1:5" x14ac:dyDescent="0.15">
      <c r="A4093" s="24"/>
      <c r="B4093" s="25"/>
      <c r="C4093" s="25"/>
      <c r="D4093" s="26"/>
      <c r="E4093" s="25"/>
    </row>
    <row r="4094" spans="1:5" x14ac:dyDescent="0.15">
      <c r="A4094" s="27"/>
      <c r="B4094" s="28"/>
      <c r="C4094" s="28"/>
      <c r="D4094" s="26"/>
      <c r="E4094" s="28"/>
    </row>
    <row r="4095" spans="1:5" x14ac:dyDescent="0.15">
      <c r="A4095" s="24"/>
      <c r="B4095" s="25"/>
      <c r="C4095" s="25"/>
      <c r="D4095" s="26"/>
      <c r="E4095" s="25"/>
    </row>
    <row r="4096" spans="1:5" x14ac:dyDescent="0.15">
      <c r="A4096" s="24"/>
      <c r="B4096" s="25"/>
      <c r="C4096" s="25"/>
      <c r="D4096" s="26"/>
      <c r="E4096" s="25"/>
    </row>
    <row r="4097" spans="1:5" x14ac:dyDescent="0.15">
      <c r="A4097" s="27"/>
      <c r="B4097" s="28"/>
      <c r="C4097" s="28"/>
      <c r="D4097" s="26"/>
      <c r="E4097" s="28"/>
    </row>
    <row r="4098" spans="1:5" x14ac:dyDescent="0.15">
      <c r="A4098" s="24"/>
      <c r="B4098" s="25"/>
      <c r="C4098" s="25"/>
      <c r="D4098" s="26"/>
      <c r="E4098" s="25"/>
    </row>
    <row r="4099" spans="1:5" x14ac:dyDescent="0.15">
      <c r="A4099" s="27"/>
      <c r="B4099" s="28"/>
      <c r="C4099" s="28"/>
      <c r="D4099" s="26"/>
      <c r="E4099" s="28"/>
    </row>
    <row r="4100" spans="1:5" x14ac:dyDescent="0.15">
      <c r="A4100" s="24"/>
      <c r="B4100" s="25"/>
      <c r="C4100" s="25"/>
      <c r="D4100" s="26"/>
      <c r="E4100" s="25"/>
    </row>
    <row r="4101" spans="1:5" x14ac:dyDescent="0.15">
      <c r="A4101" s="27"/>
      <c r="B4101" s="28"/>
      <c r="C4101" s="28"/>
      <c r="D4101" s="26"/>
      <c r="E4101" s="28"/>
    </row>
    <row r="4102" spans="1:5" x14ac:dyDescent="0.15">
      <c r="A4102" s="24"/>
      <c r="B4102" s="25"/>
      <c r="C4102" s="25"/>
      <c r="D4102" s="26"/>
      <c r="E4102" s="25"/>
    </row>
    <row r="4103" spans="1:5" x14ac:dyDescent="0.15">
      <c r="A4103" s="27"/>
      <c r="B4103" s="28"/>
      <c r="C4103" s="28"/>
      <c r="D4103" s="26"/>
      <c r="E4103" s="28"/>
    </row>
    <row r="4104" spans="1:5" x14ac:dyDescent="0.15">
      <c r="A4104" s="24"/>
      <c r="B4104" s="25"/>
      <c r="C4104" s="25"/>
      <c r="D4104" s="26"/>
      <c r="E4104" s="25"/>
    </row>
    <row r="4105" spans="1:5" x14ac:dyDescent="0.15">
      <c r="A4105" s="27"/>
      <c r="B4105" s="28"/>
      <c r="C4105" s="28"/>
      <c r="D4105" s="26"/>
      <c r="E4105" s="28"/>
    </row>
    <row r="4106" spans="1:5" x14ac:dyDescent="0.15">
      <c r="A4106" s="24"/>
      <c r="B4106" s="25"/>
      <c r="C4106" s="25"/>
      <c r="D4106" s="26"/>
      <c r="E4106" s="25"/>
    </row>
    <row r="4107" spans="1:5" x14ac:dyDescent="0.15">
      <c r="A4107" s="27"/>
      <c r="B4107" s="28"/>
      <c r="C4107" s="28"/>
      <c r="D4107" s="26"/>
      <c r="E4107" s="28"/>
    </row>
    <row r="4108" spans="1:5" x14ac:dyDescent="0.15">
      <c r="A4108" s="24"/>
      <c r="B4108" s="25"/>
      <c r="C4108" s="25"/>
      <c r="D4108" s="26"/>
      <c r="E4108" s="25"/>
    </row>
    <row r="4109" spans="1:5" x14ac:dyDescent="0.15">
      <c r="A4109" s="24"/>
      <c r="B4109" s="25"/>
      <c r="C4109" s="25"/>
      <c r="D4109" s="26"/>
      <c r="E4109" s="25"/>
    </row>
    <row r="4110" spans="1:5" x14ac:dyDescent="0.15">
      <c r="A4110" s="24"/>
      <c r="B4110" s="25"/>
      <c r="C4110" s="25"/>
      <c r="D4110" s="26"/>
      <c r="E4110" s="25"/>
    </row>
    <row r="4111" spans="1:5" x14ac:dyDescent="0.15">
      <c r="A4111" s="24"/>
      <c r="B4111" s="25"/>
      <c r="C4111" s="25"/>
      <c r="D4111" s="26"/>
      <c r="E4111" s="25"/>
    </row>
    <row r="4112" spans="1:5" x14ac:dyDescent="0.15">
      <c r="A4112" s="27"/>
      <c r="B4112" s="28"/>
      <c r="C4112" s="28"/>
      <c r="D4112" s="26"/>
      <c r="E4112" s="28"/>
    </row>
    <row r="4113" spans="1:5" x14ac:dyDescent="0.15">
      <c r="A4113" s="24"/>
      <c r="B4113" s="25"/>
      <c r="C4113" s="25"/>
      <c r="D4113" s="26"/>
      <c r="E4113" s="25"/>
    </row>
    <row r="4114" spans="1:5" x14ac:dyDescent="0.15">
      <c r="A4114" s="24"/>
      <c r="B4114" s="25"/>
      <c r="C4114" s="25"/>
      <c r="D4114" s="26"/>
      <c r="E4114" s="25"/>
    </row>
    <row r="4115" spans="1:5" x14ac:dyDescent="0.15">
      <c r="A4115" s="24"/>
      <c r="B4115" s="25"/>
      <c r="C4115" s="25"/>
      <c r="D4115" s="26"/>
      <c r="E4115" s="25"/>
    </row>
    <row r="4116" spans="1:5" x14ac:dyDescent="0.15">
      <c r="A4116" s="24"/>
      <c r="B4116" s="25"/>
      <c r="C4116" s="25"/>
      <c r="D4116" s="26"/>
      <c r="E4116" s="25"/>
    </row>
    <row r="4117" spans="1:5" x14ac:dyDescent="0.15">
      <c r="A4117" s="24"/>
      <c r="B4117" s="25"/>
      <c r="C4117" s="25"/>
      <c r="D4117" s="26"/>
      <c r="E4117" s="25"/>
    </row>
    <row r="4118" spans="1:5" x14ac:dyDescent="0.15">
      <c r="A4118" s="24"/>
      <c r="B4118" s="25"/>
      <c r="C4118" s="25"/>
      <c r="D4118" s="26"/>
      <c r="E4118" s="25"/>
    </row>
    <row r="4119" spans="1:5" x14ac:dyDescent="0.15">
      <c r="A4119" s="24"/>
      <c r="B4119" s="25"/>
      <c r="C4119" s="25"/>
      <c r="D4119" s="26"/>
      <c r="E4119" s="25"/>
    </row>
    <row r="4120" spans="1:5" x14ac:dyDescent="0.15">
      <c r="A4120" s="27"/>
      <c r="B4120" s="28"/>
      <c r="C4120" s="28"/>
      <c r="D4120" s="26"/>
      <c r="E4120" s="28"/>
    </row>
    <row r="4121" spans="1:5" x14ac:dyDescent="0.15">
      <c r="A4121" s="24"/>
      <c r="B4121" s="25"/>
      <c r="C4121" s="25"/>
      <c r="D4121" s="26"/>
      <c r="E4121" s="25"/>
    </row>
    <row r="4122" spans="1:5" x14ac:dyDescent="0.15">
      <c r="A4122" s="24"/>
      <c r="B4122" s="25"/>
      <c r="C4122" s="25"/>
      <c r="D4122" s="26"/>
      <c r="E4122" s="25"/>
    </row>
    <row r="4123" spans="1:5" x14ac:dyDescent="0.15">
      <c r="A4123" s="27"/>
      <c r="B4123" s="28"/>
      <c r="C4123" s="28"/>
      <c r="D4123" s="26"/>
      <c r="E4123" s="28"/>
    </row>
    <row r="4124" spans="1:5" x14ac:dyDescent="0.15">
      <c r="A4124" s="24"/>
      <c r="B4124" s="25"/>
      <c r="C4124" s="25"/>
      <c r="D4124" s="26"/>
      <c r="E4124" s="25"/>
    </row>
    <row r="4125" spans="1:5" x14ac:dyDescent="0.15">
      <c r="A4125" s="24"/>
      <c r="B4125" s="25"/>
      <c r="C4125" s="25"/>
      <c r="D4125" s="26"/>
      <c r="E4125" s="25"/>
    </row>
    <row r="4126" spans="1:5" x14ac:dyDescent="0.15">
      <c r="A4126" s="27"/>
      <c r="B4126" s="28"/>
      <c r="C4126" s="28"/>
      <c r="D4126" s="26"/>
      <c r="E4126" s="28"/>
    </row>
    <row r="4127" spans="1:5" x14ac:dyDescent="0.15">
      <c r="A4127" s="24"/>
      <c r="B4127" s="25"/>
      <c r="C4127" s="25"/>
      <c r="D4127" s="26"/>
      <c r="E4127" s="25"/>
    </row>
    <row r="4128" spans="1:5" x14ac:dyDescent="0.15">
      <c r="A4128" s="24"/>
      <c r="B4128" s="25"/>
      <c r="C4128" s="25"/>
      <c r="D4128" s="26"/>
      <c r="E4128" s="25"/>
    </row>
    <row r="4129" spans="1:5" x14ac:dyDescent="0.15">
      <c r="A4129" s="27"/>
      <c r="B4129" s="28"/>
      <c r="C4129" s="28"/>
      <c r="D4129" s="26"/>
      <c r="E4129" s="28"/>
    </row>
    <row r="4130" spans="1:5" x14ac:dyDescent="0.15">
      <c r="A4130" s="24"/>
      <c r="B4130" s="25"/>
      <c r="C4130" s="25"/>
      <c r="D4130" s="26"/>
      <c r="E4130" s="25"/>
    </row>
    <row r="4131" spans="1:5" x14ac:dyDescent="0.15">
      <c r="A4131" s="24"/>
      <c r="B4131" s="25"/>
      <c r="C4131" s="25"/>
      <c r="D4131" s="26"/>
      <c r="E4131" s="25"/>
    </row>
    <row r="4132" spans="1:5" x14ac:dyDescent="0.15">
      <c r="A4132" s="27"/>
      <c r="B4132" s="28"/>
      <c r="C4132" s="28"/>
      <c r="D4132" s="26"/>
      <c r="E4132" s="28"/>
    </row>
    <row r="4133" spans="1:5" x14ac:dyDescent="0.15">
      <c r="A4133" s="24"/>
      <c r="B4133" s="25"/>
      <c r="C4133" s="25"/>
      <c r="D4133" s="26"/>
      <c r="E4133" s="25"/>
    </row>
    <row r="4134" spans="1:5" x14ac:dyDescent="0.15">
      <c r="A4134" s="27"/>
      <c r="B4134" s="28"/>
      <c r="C4134" s="28"/>
      <c r="D4134" s="26"/>
      <c r="E4134" s="28"/>
    </row>
    <row r="4135" spans="1:5" x14ac:dyDescent="0.15">
      <c r="A4135" s="24"/>
      <c r="B4135" s="25"/>
      <c r="C4135" s="25"/>
      <c r="D4135" s="26"/>
      <c r="E4135" s="25"/>
    </row>
    <row r="4136" spans="1:5" x14ac:dyDescent="0.15">
      <c r="A4136" s="27"/>
      <c r="B4136" s="28"/>
      <c r="C4136" s="28"/>
      <c r="D4136" s="26"/>
      <c r="E4136" s="28"/>
    </row>
    <row r="4137" spans="1:5" x14ac:dyDescent="0.15">
      <c r="A4137" s="24"/>
      <c r="B4137" s="25"/>
      <c r="C4137" s="25"/>
      <c r="D4137" s="26"/>
      <c r="E4137" s="25"/>
    </row>
    <row r="4138" spans="1:5" x14ac:dyDescent="0.15">
      <c r="A4138" s="27"/>
      <c r="B4138" s="28"/>
      <c r="C4138" s="28"/>
      <c r="D4138" s="26"/>
      <c r="E4138" s="28"/>
    </row>
    <row r="4139" spans="1:5" x14ac:dyDescent="0.15">
      <c r="A4139" s="24"/>
      <c r="B4139" s="25"/>
      <c r="C4139" s="25"/>
      <c r="D4139" s="26"/>
      <c r="E4139" s="25"/>
    </row>
    <row r="4140" spans="1:5" x14ac:dyDescent="0.15">
      <c r="A4140" s="24"/>
      <c r="B4140" s="25"/>
      <c r="C4140" s="25"/>
      <c r="D4140" s="26"/>
      <c r="E4140" s="25"/>
    </row>
    <row r="4141" spans="1:5" x14ac:dyDescent="0.15">
      <c r="A4141" s="24"/>
      <c r="B4141" s="25"/>
      <c r="C4141" s="25"/>
      <c r="D4141" s="26"/>
      <c r="E4141" s="25"/>
    </row>
    <row r="4142" spans="1:5" x14ac:dyDescent="0.15">
      <c r="A4142" s="27"/>
      <c r="B4142" s="28"/>
      <c r="C4142" s="28"/>
      <c r="D4142" s="26"/>
      <c r="E4142" s="28"/>
    </row>
    <row r="4143" spans="1:5" x14ac:dyDescent="0.15">
      <c r="A4143" s="24"/>
      <c r="B4143" s="25"/>
      <c r="C4143" s="25"/>
      <c r="D4143" s="26"/>
      <c r="E4143" s="25"/>
    </row>
    <row r="4144" spans="1:5" x14ac:dyDescent="0.15">
      <c r="A4144" s="27"/>
      <c r="B4144" s="28"/>
      <c r="C4144" s="28"/>
      <c r="D4144" s="26"/>
      <c r="E4144" s="28"/>
    </row>
    <row r="4145" spans="1:5" x14ac:dyDescent="0.15">
      <c r="A4145" s="24"/>
      <c r="B4145" s="25"/>
      <c r="C4145" s="25"/>
      <c r="D4145" s="26"/>
      <c r="E4145" s="25"/>
    </row>
    <row r="4146" spans="1:5" x14ac:dyDescent="0.15">
      <c r="A4146" s="27"/>
      <c r="B4146" s="28"/>
      <c r="C4146" s="28"/>
      <c r="D4146" s="26"/>
      <c r="E4146" s="28"/>
    </row>
    <row r="4147" spans="1:5" x14ac:dyDescent="0.15">
      <c r="A4147" s="24"/>
      <c r="B4147" s="25"/>
      <c r="C4147" s="25"/>
      <c r="D4147" s="26"/>
      <c r="E4147" s="25"/>
    </row>
    <row r="4148" spans="1:5" x14ac:dyDescent="0.15">
      <c r="A4148" s="27"/>
      <c r="B4148" s="28"/>
      <c r="C4148" s="28"/>
      <c r="D4148" s="26"/>
      <c r="E4148" s="28"/>
    </row>
    <row r="4149" spans="1:5" x14ac:dyDescent="0.15">
      <c r="A4149" s="24"/>
      <c r="B4149" s="25"/>
      <c r="C4149" s="25"/>
      <c r="D4149" s="26"/>
      <c r="E4149" s="25"/>
    </row>
    <row r="4150" spans="1:5" x14ac:dyDescent="0.15">
      <c r="A4150" s="27"/>
      <c r="B4150" s="28"/>
      <c r="C4150" s="28"/>
      <c r="D4150" s="26"/>
      <c r="E4150" s="28"/>
    </row>
    <row r="4151" spans="1:5" x14ac:dyDescent="0.15">
      <c r="A4151" s="24"/>
      <c r="B4151" s="25"/>
      <c r="C4151" s="25"/>
      <c r="D4151" s="26"/>
      <c r="E4151" s="25"/>
    </row>
    <row r="4152" spans="1:5" x14ac:dyDescent="0.15">
      <c r="A4152" s="27"/>
      <c r="B4152" s="28"/>
      <c r="C4152" s="28"/>
      <c r="D4152" s="26"/>
      <c r="E4152" s="28"/>
    </row>
    <row r="4153" spans="1:5" x14ac:dyDescent="0.15">
      <c r="A4153" s="24"/>
      <c r="B4153" s="25"/>
      <c r="C4153" s="25"/>
      <c r="D4153" s="26"/>
      <c r="E4153" s="25"/>
    </row>
    <row r="4154" spans="1:5" x14ac:dyDescent="0.15">
      <c r="A4154" s="27"/>
      <c r="B4154" s="28"/>
      <c r="C4154" s="28"/>
      <c r="D4154" s="26"/>
      <c r="E4154" s="28"/>
    </row>
    <row r="4155" spans="1:5" x14ac:dyDescent="0.15">
      <c r="A4155" s="24"/>
      <c r="B4155" s="25"/>
      <c r="C4155" s="25"/>
      <c r="D4155" s="26"/>
      <c r="E4155" s="25"/>
    </row>
    <row r="4156" spans="1:5" x14ac:dyDescent="0.15">
      <c r="A4156" s="27"/>
      <c r="B4156" s="28"/>
      <c r="C4156" s="28"/>
      <c r="D4156" s="26"/>
      <c r="E4156" s="28"/>
    </row>
    <row r="4157" spans="1:5" x14ac:dyDescent="0.15">
      <c r="A4157" s="24"/>
      <c r="B4157" s="25"/>
      <c r="C4157" s="25"/>
      <c r="D4157" s="26"/>
      <c r="E4157" s="25"/>
    </row>
    <row r="4158" spans="1:5" x14ac:dyDescent="0.15">
      <c r="A4158" s="27"/>
      <c r="B4158" s="28"/>
      <c r="C4158" s="28"/>
      <c r="D4158" s="26"/>
      <c r="E4158" s="28"/>
    </row>
    <row r="4159" spans="1:5" x14ac:dyDescent="0.15">
      <c r="A4159" s="24"/>
      <c r="B4159" s="25"/>
      <c r="C4159" s="25"/>
      <c r="D4159" s="26"/>
      <c r="E4159" s="25"/>
    </row>
    <row r="4160" spans="1:5" x14ac:dyDescent="0.15">
      <c r="A4160" s="27"/>
      <c r="B4160" s="28"/>
      <c r="C4160" s="28"/>
      <c r="D4160" s="26"/>
      <c r="E4160" s="28"/>
    </row>
    <row r="4161" spans="1:5" x14ac:dyDescent="0.15">
      <c r="A4161" s="24"/>
      <c r="B4161" s="25"/>
      <c r="C4161" s="25"/>
      <c r="D4161" s="26"/>
      <c r="E4161" s="25"/>
    </row>
    <row r="4162" spans="1:5" x14ac:dyDescent="0.15">
      <c r="A4162" s="27"/>
      <c r="B4162" s="28"/>
      <c r="C4162" s="28"/>
      <c r="D4162" s="26"/>
      <c r="E4162" s="28"/>
    </row>
    <row r="4163" spans="1:5" x14ac:dyDescent="0.15">
      <c r="A4163" s="24"/>
      <c r="B4163" s="25"/>
      <c r="C4163" s="25"/>
      <c r="D4163" s="26"/>
      <c r="E4163" s="25"/>
    </row>
    <row r="4164" spans="1:5" x14ac:dyDescent="0.15">
      <c r="A4164" s="27"/>
      <c r="B4164" s="28"/>
      <c r="C4164" s="28"/>
      <c r="D4164" s="26"/>
      <c r="E4164" s="28"/>
    </row>
    <row r="4165" spans="1:5" x14ac:dyDescent="0.15">
      <c r="A4165" s="24"/>
      <c r="B4165" s="25"/>
      <c r="C4165" s="25"/>
      <c r="D4165" s="26"/>
      <c r="E4165" s="25"/>
    </row>
    <row r="4166" spans="1:5" x14ac:dyDescent="0.15">
      <c r="A4166" s="27"/>
      <c r="B4166" s="28"/>
      <c r="C4166" s="28"/>
      <c r="D4166" s="26"/>
      <c r="E4166" s="28"/>
    </row>
    <row r="4167" spans="1:5" x14ac:dyDescent="0.15">
      <c r="A4167" s="24"/>
      <c r="B4167" s="25"/>
      <c r="C4167" s="25"/>
      <c r="D4167" s="26"/>
      <c r="E4167" s="25"/>
    </row>
    <row r="4168" spans="1:5" x14ac:dyDescent="0.15">
      <c r="A4168" s="27"/>
      <c r="B4168" s="28"/>
      <c r="C4168" s="28"/>
      <c r="D4168" s="26"/>
      <c r="E4168" s="28"/>
    </row>
    <row r="4169" spans="1:5" x14ac:dyDescent="0.15">
      <c r="A4169" s="24"/>
      <c r="B4169" s="25"/>
      <c r="C4169" s="25"/>
      <c r="D4169" s="26"/>
      <c r="E4169" s="25"/>
    </row>
    <row r="4170" spans="1:5" x14ac:dyDescent="0.15">
      <c r="A4170" s="24"/>
      <c r="B4170" s="25"/>
      <c r="C4170" s="25"/>
      <c r="D4170" s="26"/>
      <c r="E4170" s="25"/>
    </row>
    <row r="4171" spans="1:5" x14ac:dyDescent="0.15">
      <c r="A4171" s="24"/>
      <c r="B4171" s="25"/>
      <c r="C4171" s="25"/>
      <c r="D4171" s="26"/>
      <c r="E4171" s="25"/>
    </row>
    <row r="4172" spans="1:5" x14ac:dyDescent="0.15">
      <c r="A4172" s="24"/>
      <c r="B4172" s="25"/>
      <c r="C4172" s="25"/>
      <c r="D4172" s="26"/>
      <c r="E4172" s="25"/>
    </row>
    <row r="4173" spans="1:5" x14ac:dyDescent="0.15">
      <c r="A4173" s="24"/>
      <c r="B4173" s="25"/>
      <c r="C4173" s="25"/>
      <c r="D4173" s="26"/>
      <c r="E4173" s="25"/>
    </row>
    <row r="4174" spans="1:5" x14ac:dyDescent="0.15">
      <c r="A4174" s="27"/>
      <c r="B4174" s="28"/>
      <c r="C4174" s="28"/>
      <c r="D4174" s="26"/>
      <c r="E4174" s="28"/>
    </row>
    <row r="4175" spans="1:5" x14ac:dyDescent="0.15">
      <c r="A4175" s="24"/>
      <c r="B4175" s="25"/>
      <c r="C4175" s="25"/>
      <c r="D4175" s="26"/>
      <c r="E4175" s="25"/>
    </row>
    <row r="4176" spans="1:5" x14ac:dyDescent="0.15">
      <c r="A4176" s="24"/>
      <c r="B4176" s="25"/>
      <c r="C4176" s="25"/>
      <c r="D4176" s="26"/>
      <c r="E4176" s="25"/>
    </row>
    <row r="4177" spans="1:5" x14ac:dyDescent="0.15">
      <c r="A4177" s="27"/>
      <c r="B4177" s="28"/>
      <c r="C4177" s="28"/>
      <c r="D4177" s="26"/>
      <c r="E4177" s="28"/>
    </row>
    <row r="4178" spans="1:5" x14ac:dyDescent="0.15">
      <c r="A4178" s="24"/>
      <c r="B4178" s="25"/>
      <c r="C4178" s="25"/>
      <c r="D4178" s="26"/>
      <c r="E4178" s="25"/>
    </row>
    <row r="4179" spans="1:5" x14ac:dyDescent="0.15">
      <c r="A4179" s="27"/>
      <c r="B4179" s="28"/>
      <c r="C4179" s="28"/>
      <c r="D4179" s="26"/>
      <c r="E4179" s="28"/>
    </row>
    <row r="4180" spans="1:5" x14ac:dyDescent="0.15">
      <c r="A4180" s="24"/>
      <c r="B4180" s="25"/>
      <c r="C4180" s="25"/>
      <c r="D4180" s="26"/>
      <c r="E4180" s="25"/>
    </row>
    <row r="4181" spans="1:5" x14ac:dyDescent="0.15">
      <c r="A4181" s="27"/>
      <c r="B4181" s="28"/>
      <c r="C4181" s="28"/>
      <c r="D4181" s="26"/>
      <c r="E4181" s="28"/>
    </row>
    <row r="4182" spans="1:5" x14ac:dyDescent="0.15">
      <c r="A4182" s="24"/>
      <c r="B4182" s="25"/>
      <c r="C4182" s="25"/>
      <c r="D4182" s="26"/>
      <c r="E4182" s="25"/>
    </row>
    <row r="4183" spans="1:5" x14ac:dyDescent="0.15">
      <c r="A4183" s="24"/>
      <c r="B4183" s="25"/>
      <c r="C4183" s="25"/>
      <c r="D4183" s="26"/>
      <c r="E4183" s="25"/>
    </row>
    <row r="4184" spans="1:5" x14ac:dyDescent="0.15">
      <c r="A4184" s="27"/>
      <c r="B4184" s="28"/>
      <c r="C4184" s="28"/>
      <c r="D4184" s="26"/>
      <c r="E4184" s="28"/>
    </row>
    <row r="4185" spans="1:5" x14ac:dyDescent="0.15">
      <c r="A4185" s="24"/>
      <c r="B4185" s="25"/>
      <c r="C4185" s="25"/>
      <c r="D4185" s="26"/>
      <c r="E4185" s="25"/>
    </row>
    <row r="4186" spans="1:5" x14ac:dyDescent="0.15">
      <c r="A4186" s="24"/>
      <c r="B4186" s="25"/>
      <c r="C4186" s="25"/>
      <c r="D4186" s="26"/>
      <c r="E4186" s="25"/>
    </row>
    <row r="4187" spans="1:5" x14ac:dyDescent="0.15">
      <c r="A4187" s="24"/>
      <c r="B4187" s="25"/>
      <c r="C4187" s="25"/>
      <c r="D4187" s="26"/>
      <c r="E4187" s="25"/>
    </row>
    <row r="4188" spans="1:5" x14ac:dyDescent="0.15">
      <c r="A4188" s="24"/>
      <c r="B4188" s="25"/>
      <c r="C4188" s="25"/>
      <c r="D4188" s="26"/>
      <c r="E4188" s="25"/>
    </row>
    <row r="4189" spans="1:5" x14ac:dyDescent="0.15">
      <c r="A4189" s="24"/>
      <c r="B4189" s="25"/>
      <c r="C4189" s="25"/>
      <c r="D4189" s="26"/>
      <c r="E4189" s="25"/>
    </row>
    <row r="4190" spans="1:5" x14ac:dyDescent="0.15">
      <c r="A4190" s="27"/>
      <c r="B4190" s="28"/>
      <c r="C4190" s="28"/>
      <c r="D4190" s="26"/>
      <c r="E4190" s="28"/>
    </row>
    <row r="4191" spans="1:5" x14ac:dyDescent="0.15">
      <c r="A4191" s="24"/>
      <c r="B4191" s="25"/>
      <c r="C4191" s="25"/>
      <c r="D4191" s="26"/>
      <c r="E4191" s="25"/>
    </row>
    <row r="4192" spans="1:5" x14ac:dyDescent="0.15">
      <c r="A4192" s="24"/>
      <c r="B4192" s="25"/>
      <c r="C4192" s="25"/>
      <c r="D4192" s="26"/>
      <c r="E4192" s="25"/>
    </row>
    <row r="4193" spans="1:5" x14ac:dyDescent="0.15">
      <c r="A4193" s="27"/>
      <c r="B4193" s="28"/>
      <c r="C4193" s="28"/>
      <c r="D4193" s="26"/>
      <c r="E4193" s="28"/>
    </row>
    <row r="4194" spans="1:5" x14ac:dyDescent="0.15">
      <c r="A4194" s="24"/>
      <c r="B4194" s="25"/>
      <c r="C4194" s="25"/>
      <c r="D4194" s="26"/>
      <c r="E4194" s="25"/>
    </row>
    <row r="4195" spans="1:5" x14ac:dyDescent="0.15">
      <c r="A4195" s="27"/>
      <c r="B4195" s="28"/>
      <c r="C4195" s="28"/>
      <c r="D4195" s="26"/>
      <c r="E4195" s="28"/>
    </row>
    <row r="4196" spans="1:5" x14ac:dyDescent="0.15">
      <c r="A4196" s="24"/>
      <c r="B4196" s="25"/>
      <c r="C4196" s="25"/>
      <c r="D4196" s="26"/>
      <c r="E4196" s="25"/>
    </row>
    <row r="4197" spans="1:5" x14ac:dyDescent="0.15">
      <c r="A4197" s="24"/>
      <c r="B4197" s="25"/>
      <c r="C4197" s="25"/>
      <c r="D4197" s="26"/>
      <c r="E4197" s="25"/>
    </row>
    <row r="4198" spans="1:5" x14ac:dyDescent="0.15">
      <c r="A4198" s="27"/>
      <c r="B4198" s="28"/>
      <c r="C4198" s="28"/>
      <c r="D4198" s="26"/>
      <c r="E4198" s="28"/>
    </row>
    <row r="4199" spans="1:5" ht="8.4" thickBot="1" x14ac:dyDescent="0.2">
      <c r="A4199" s="29"/>
      <c r="B4199" s="30"/>
      <c r="C4199" s="30"/>
      <c r="D4199" s="31"/>
      <c r="E4199" s="30"/>
    </row>
  </sheetData>
  <sheetProtection password="FDEF" sheet="1" objects="1" scenarios="1" selectLockedCells="1" selectUnlockedCells="1"/>
  <phoneticPr fontId="2" type="noConversion"/>
  <pageMargins left="0.75" right="0.75" top="1" bottom="1" header="0.5" footer="0.5"/>
  <pageSetup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88</vt:i4>
      </vt:variant>
    </vt:vector>
  </HeadingPairs>
  <TitlesOfParts>
    <vt:vector size="91" baseType="lpstr">
      <vt:lpstr>ENTRY</vt:lpstr>
      <vt:lpstr>PRINT</vt:lpstr>
      <vt:lpstr>Lookups</vt:lpstr>
      <vt:lpstr>AVGRowLength</vt:lpstr>
      <vt:lpstr>AVGRowsPerPlot</vt:lpstr>
      <vt:lpstr>Brand</vt:lpstr>
      <vt:lpstr>Coop_Address_1</vt:lpstr>
      <vt:lpstr>Coop_Address_2</vt:lpstr>
      <vt:lpstr>Coop_City</vt:lpstr>
      <vt:lpstr>Coop_Email</vt:lpstr>
      <vt:lpstr>Coop_First_Name</vt:lpstr>
      <vt:lpstr>Coop_Last_Name</vt:lpstr>
      <vt:lpstr>Coop_State</vt:lpstr>
      <vt:lpstr>Cooperator_Phone</vt:lpstr>
      <vt:lpstr>CoopZip</vt:lpstr>
      <vt:lpstr>Corn_Price</vt:lpstr>
      <vt:lpstr>County</vt:lpstr>
      <vt:lpstr>CustNo</vt:lpstr>
      <vt:lpstr>Date_Planted</vt:lpstr>
      <vt:lpstr>Directions_to_Plot</vt:lpstr>
      <vt:lpstr>Dollars_Per_Acre</vt:lpstr>
      <vt:lpstr>Drainage</vt:lpstr>
      <vt:lpstr>Drying_Charge</vt:lpstr>
      <vt:lpstr>Ear_Population</vt:lpstr>
      <vt:lpstr>Entry_Order</vt:lpstr>
      <vt:lpstr>Entry_Weight</vt:lpstr>
      <vt:lpstr>Excel_Record_Type</vt:lpstr>
      <vt:lpstr>F_RL</vt:lpstr>
      <vt:lpstr>Field_state</vt:lpstr>
      <vt:lpstr>File_Date</vt:lpstr>
      <vt:lpstr>FileName</vt:lpstr>
      <vt:lpstr>Fungicide</vt:lpstr>
      <vt:lpstr>Harvested</vt:lpstr>
      <vt:lpstr>Herbicide1</vt:lpstr>
      <vt:lpstr>Herbicide2</vt:lpstr>
      <vt:lpstr>Herbicide3</vt:lpstr>
      <vt:lpstr>Hybrid</vt:lpstr>
      <vt:lpstr>HYBRIDNB</vt:lpstr>
      <vt:lpstr>Insecticide</vt:lpstr>
      <vt:lpstr>Irrigation</vt:lpstr>
      <vt:lpstr>LastName</vt:lpstr>
      <vt:lpstr>Latitude</vt:lpstr>
      <vt:lpstr>Longitude</vt:lpstr>
      <vt:lpstr>Mois</vt:lpstr>
      <vt:lpstr>NUMBER</vt:lpstr>
      <vt:lpstr>of_Rows</vt:lpstr>
      <vt:lpstr>PCTHOH</vt:lpstr>
      <vt:lpstr>PCTRL</vt:lpstr>
      <vt:lpstr>PCTSL</vt:lpstr>
      <vt:lpstr>Plant_Population</vt:lpstr>
      <vt:lpstr>Planted_Date</vt:lpstr>
      <vt:lpstr>Planting_Rate</vt:lpstr>
      <vt:lpstr>Plot_State</vt:lpstr>
      <vt:lpstr>Plot_Status</vt:lpstr>
      <vt:lpstr>PLOTWT</vt:lpstr>
      <vt:lpstr>PoundsK</vt:lpstr>
      <vt:lpstr>PoundsN</vt:lpstr>
      <vt:lpstr>PoundsP</vt:lpstr>
      <vt:lpstr>Preplant_Tillage</vt:lpstr>
      <vt:lpstr>Prev_Herbicide</vt:lpstr>
      <vt:lpstr>Previous_Crop</vt:lpstr>
      <vt:lpstr>Previous_Herbicide</vt:lpstr>
      <vt:lpstr>ENTRY!Print_Area</vt:lpstr>
      <vt:lpstr>PRINT!Print_Area</vt:lpstr>
      <vt:lpstr>PRINT!Print_Titles</vt:lpstr>
      <vt:lpstr>Region</vt:lpstr>
      <vt:lpstr>RM</vt:lpstr>
      <vt:lpstr>Row_Width</vt:lpstr>
      <vt:lpstr>RowLengthPerPlot</vt:lpstr>
      <vt:lpstr>RowsPerPlot</vt:lpstr>
      <vt:lpstr>Seed_Treatment</vt:lpstr>
      <vt:lpstr>Site_Comments</vt:lpstr>
      <vt:lpstr>Site_Type</vt:lpstr>
      <vt:lpstr>Site_Zone</vt:lpstr>
      <vt:lpstr>SL</vt:lpstr>
      <vt:lpstr>Soil_Type</vt:lpstr>
      <vt:lpstr>SR_Email</vt:lpstr>
      <vt:lpstr>SR_Name</vt:lpstr>
      <vt:lpstr>SR_Phone</vt:lpstr>
      <vt:lpstr>SRNumber</vt:lpstr>
      <vt:lpstr>Stalks_Lodged</vt:lpstr>
      <vt:lpstr>States3</vt:lpstr>
      <vt:lpstr>Status</vt:lpstr>
      <vt:lpstr>Strip_Comment</vt:lpstr>
      <vt:lpstr>Trait</vt:lpstr>
      <vt:lpstr>TW</vt:lpstr>
      <vt:lpstr>Y_M</vt:lpstr>
      <vt:lpstr>YEAR</vt:lpstr>
      <vt:lpstr>Yield</vt:lpstr>
      <vt:lpstr>Zone</vt:lpstr>
      <vt:lpstr>Zonez</vt:lpstr>
    </vt:vector>
  </TitlesOfParts>
  <Company>Wyffels Hybrids,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Harvest Form</dc:subject>
  <dc:creator>Melissa Grant</dc:creator>
  <cp:lastModifiedBy>Joseph Stasell</cp:lastModifiedBy>
  <cp:lastPrinted>2013-05-08T17:40:51Z</cp:lastPrinted>
  <dcterms:created xsi:type="dcterms:W3CDTF">2001-07-31T17:32:35Z</dcterms:created>
  <dcterms:modified xsi:type="dcterms:W3CDTF">2024-10-30T12:36:33Z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TC060904631033</vt:lpwstr>
  </property>
</Properties>
</file>